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Wynik_VIII_ZIMNAR_2008" sheetId="1" r:id="rId1"/>
    <sheet name="dane_na_dyplom_2008" sheetId="2" r:id="rId2"/>
    <sheet name="wyniki_2007" sheetId="3" r:id="rId3"/>
    <sheet name="wyniki_2006" sheetId="4" r:id="rId4"/>
    <sheet name="kategorie wiekowe_2005" sheetId="5" r:id="rId5"/>
  </sheets>
  <definedNames>
    <definedName name="_xlnm._FilterDatabase" localSheetId="0" hidden="1">'Wynik_VIII_ZIMNAR_2008'!$A$3:$AT$115</definedName>
    <definedName name="_xlnm.Print_Area" localSheetId="0">'Wynik_VIII_ZIMNAR_2008'!$A$1:$AN$122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<sst xmlns="http://schemas.openxmlformats.org/spreadsheetml/2006/main" count="903" uniqueCount="266">
  <si>
    <t>Nazwisko</t>
  </si>
  <si>
    <t>Rocznik</t>
  </si>
  <si>
    <t>Klub</t>
  </si>
  <si>
    <t>LP</t>
  </si>
  <si>
    <t>czas etapu</t>
  </si>
  <si>
    <t>średnia na 1 km</t>
  </si>
  <si>
    <t>Płeć</t>
  </si>
  <si>
    <t>Świerc Marcin</t>
  </si>
  <si>
    <t>Miketa Janusz</t>
  </si>
  <si>
    <t>Świerc Krystian</t>
  </si>
  <si>
    <t>Sikora Grzegorz</t>
  </si>
  <si>
    <t>Maleska Łukasz</t>
  </si>
  <si>
    <t>Zembroń Mariusz</t>
  </si>
  <si>
    <t>Szafarczyk Janusz</t>
  </si>
  <si>
    <t>Swoboda Szymon</t>
  </si>
  <si>
    <t>Błaszczyk Adam</t>
  </si>
  <si>
    <t>Rubiś Mirosław</t>
  </si>
  <si>
    <t>Szwed Krzysztof</t>
  </si>
  <si>
    <t xml:space="preserve">                               ETAP EXTRA</t>
  </si>
  <si>
    <t>SUMA Etap I-VII</t>
  </si>
  <si>
    <t xml:space="preserve">                               ETAP I- 6 km</t>
  </si>
  <si>
    <t xml:space="preserve">                               ETAP II-6 km</t>
  </si>
  <si>
    <t xml:space="preserve">                               ETAP III-6 km</t>
  </si>
  <si>
    <t xml:space="preserve">                               ETAP IV-6 km</t>
  </si>
  <si>
    <t xml:space="preserve">                               ETAP V-6 km</t>
  </si>
  <si>
    <t xml:space="preserve">                               ETAP VI-6 km</t>
  </si>
  <si>
    <t xml:space="preserve">                               ETAP VII-6,2 km</t>
  </si>
  <si>
    <t>42,2 km</t>
  </si>
  <si>
    <t>Kocyba Henryk</t>
  </si>
  <si>
    <t>Kobyliński Tomasz</t>
  </si>
  <si>
    <t>Wyrwa Marcin</t>
  </si>
  <si>
    <t>Borcuch Michał</t>
  </si>
  <si>
    <t>Pilarska Karolina</t>
  </si>
  <si>
    <t>Zawadka Mateusz</t>
  </si>
  <si>
    <t>Rosiński Zbigniew</t>
  </si>
  <si>
    <t>Cichy Patryk</t>
  </si>
  <si>
    <t>Mazur Tadeusz</t>
  </si>
  <si>
    <t>Kordziński Kazimierz</t>
  </si>
  <si>
    <t>Bąk Krzysztof</t>
  </si>
  <si>
    <t>Kucharczyk Tomasz</t>
  </si>
  <si>
    <t>Ochman Marcin</t>
  </si>
  <si>
    <t>Pluta Grzegorz</t>
  </si>
  <si>
    <t>Paterak Robert</t>
  </si>
  <si>
    <t>Owczarek Dawid</t>
  </si>
  <si>
    <t>Ulfik Florian</t>
  </si>
  <si>
    <t>Bryś Zbigniew</t>
  </si>
  <si>
    <t>Derkowski Krzysztof</t>
  </si>
  <si>
    <t>Badura Stanisław</t>
  </si>
  <si>
    <t>Fronczyk Arkadiusz</t>
  </si>
  <si>
    <t>Twardzik Grzegorz</t>
  </si>
  <si>
    <t>Borcuch Anna</t>
  </si>
  <si>
    <t>Kowalski Andrzej</t>
  </si>
  <si>
    <t>Gruszczyński Damian</t>
  </si>
  <si>
    <t>Pytel Roman</t>
  </si>
  <si>
    <t>Siwik Mariola</t>
  </si>
  <si>
    <t>Rychlik Katarzyna</t>
  </si>
  <si>
    <t>Małek Janusz</t>
  </si>
  <si>
    <t>Kucharczyk Sławomir</t>
  </si>
  <si>
    <t>Latka Marek</t>
  </si>
  <si>
    <t>Dyla Anna</t>
  </si>
  <si>
    <t>Kaczmarczyk Katarzyna</t>
  </si>
  <si>
    <t>Borcuch Weronika</t>
  </si>
  <si>
    <t>Olejniczak Monika</t>
  </si>
  <si>
    <t>Derkowski Franciszek</t>
  </si>
  <si>
    <t>NR Startowy</t>
  </si>
  <si>
    <t>Kategoria</t>
  </si>
  <si>
    <t>dystans</t>
  </si>
  <si>
    <t>6 km</t>
  </si>
  <si>
    <t xml:space="preserve">Suma </t>
  </si>
  <si>
    <t xml:space="preserve"> </t>
  </si>
  <si>
    <t>M-ce na I</t>
  </si>
  <si>
    <t>M-ce na II</t>
  </si>
  <si>
    <t>M-ce na III</t>
  </si>
  <si>
    <t>M-ce na IV</t>
  </si>
  <si>
    <t>M-ce na V</t>
  </si>
  <si>
    <t>M-ce na VI</t>
  </si>
  <si>
    <t>M-ce na VII</t>
  </si>
  <si>
    <t>Masłoń Zbigniew</t>
  </si>
  <si>
    <t>Badura Piotr</t>
  </si>
  <si>
    <t>Przebiegniete km</t>
  </si>
  <si>
    <t>Debiutanci w maratonie</t>
  </si>
  <si>
    <t xml:space="preserve">średnia etapu na 1km </t>
  </si>
  <si>
    <t>Bonk Adrian</t>
  </si>
  <si>
    <t>czas generalnie</t>
  </si>
  <si>
    <t xml:space="preserve">przewaga nad sąsiadem </t>
  </si>
  <si>
    <t>Machoń Marian</t>
  </si>
  <si>
    <t>Kaczor Tadeusz</t>
  </si>
  <si>
    <t>w tym             Narciarze</t>
  </si>
  <si>
    <t>Kita Marian</t>
  </si>
  <si>
    <t>Imielski Marek</t>
  </si>
  <si>
    <t>Wyrwol Anna</t>
  </si>
  <si>
    <t>Pipiorski Paweł</t>
  </si>
  <si>
    <t>sporządził :Janusz Szafarczyk</t>
  </si>
  <si>
    <t>miejsce na etapie</t>
  </si>
  <si>
    <t>RAZEM</t>
  </si>
  <si>
    <t>1.Kobiety</t>
  </si>
  <si>
    <t>M-sce</t>
  </si>
  <si>
    <t>2. Mężczyźni   -   M1</t>
  </si>
  <si>
    <t>3. Mężczyźni   -   M4</t>
  </si>
  <si>
    <t>4. Zawodnicy META LUBLINIEC</t>
  </si>
  <si>
    <t>0***</t>
  </si>
  <si>
    <t>w tym :        Kobiety (19)</t>
  </si>
  <si>
    <t>M-ce Extra</t>
  </si>
  <si>
    <t>ilość</t>
  </si>
  <si>
    <t>Korzeń Kamil</t>
  </si>
  <si>
    <t>Kaczanowski Krystian</t>
  </si>
  <si>
    <t>Wilk Piotr</t>
  </si>
  <si>
    <t>Jędryszek Katarzyna</t>
  </si>
  <si>
    <t>Dulski Daniel</t>
  </si>
  <si>
    <t>Ludwiczak Tomasz</t>
  </si>
  <si>
    <t>Fuchs Patryk</t>
  </si>
  <si>
    <t>Fuchs Arkadiusz</t>
  </si>
  <si>
    <t>Twardzik Patryk</t>
  </si>
  <si>
    <t>Zygiel Dominika</t>
  </si>
  <si>
    <t>Grabiński Mateusz</t>
  </si>
  <si>
    <t>Drynda Andrzej</t>
  </si>
  <si>
    <t>Ćwik-Piszczek Inga</t>
  </si>
  <si>
    <t>narciarze na etapach</t>
  </si>
  <si>
    <t>2006-Osobostarty ogółem</t>
  </si>
  <si>
    <t>2005-Osobostarty ogółem</t>
  </si>
  <si>
    <t>Dane na Dyplom</t>
  </si>
  <si>
    <t>Manuszewski Adrian</t>
  </si>
  <si>
    <t>Filipek Piotr</t>
  </si>
  <si>
    <t>Szeszkowski Tomasz</t>
  </si>
  <si>
    <t>Kaczmarczyk Łukasz</t>
  </si>
  <si>
    <t>Mańka Rafał</t>
  </si>
  <si>
    <t>Wandzik Krzysztof</t>
  </si>
  <si>
    <t>Marszolek Tomasz</t>
  </si>
  <si>
    <t>Razem 90 osób startowało przynajmniej 1 raz</t>
  </si>
  <si>
    <t>Bartoszak Michał</t>
  </si>
  <si>
    <t>Nowakowski Zbigniew</t>
  </si>
  <si>
    <t>Oziębała Ignacy</t>
  </si>
  <si>
    <t>Wołk Krystian</t>
  </si>
  <si>
    <t>Tomalski Robert</t>
  </si>
  <si>
    <t>Asajewicz Roman</t>
  </si>
  <si>
    <t>Rosiński Łukasz</t>
  </si>
  <si>
    <t>Tomalska Renata</t>
  </si>
  <si>
    <t>Szczerba Jakub</t>
  </si>
  <si>
    <t>w tym :        Kobiety (9)</t>
  </si>
  <si>
    <t>Grezel Andrzej</t>
  </si>
  <si>
    <t>Grezel Łukasz</t>
  </si>
  <si>
    <t>Pietrzak Daniel</t>
  </si>
  <si>
    <t>Sarkowicz Krzysztof</t>
  </si>
  <si>
    <t>Kozina Mieczysław</t>
  </si>
  <si>
    <t>Janik Maciej</t>
  </si>
  <si>
    <t>*** Na VII etapie narciarze nie startowali,o godzinę wczesniej odbywaly się Mistrzostwa Powiatu w biegu na nartach na dystansie 6 km</t>
  </si>
  <si>
    <t>Szraucner Mirosław</t>
  </si>
  <si>
    <t>Wiśniewski Piotr</t>
  </si>
  <si>
    <t>Springwald Paweł</t>
  </si>
  <si>
    <t>Maliniak</t>
  </si>
  <si>
    <t>Razem 86 osób startowało przynajmniej 1 raz</t>
  </si>
  <si>
    <t>Uwaga : Etap extra nie wlicza się już do sumy</t>
  </si>
  <si>
    <t>Peła Szymon</t>
  </si>
  <si>
    <t>Jagielski Przemysław</t>
  </si>
  <si>
    <t>Stasiczek Jan</t>
  </si>
  <si>
    <t>Grezer Andrzej</t>
  </si>
  <si>
    <t>Lancman Grzegorz</t>
  </si>
  <si>
    <t>Cyrus Łukasz</t>
  </si>
  <si>
    <t>Kulicki Mateusz</t>
  </si>
  <si>
    <t>Chucher Daniel</t>
  </si>
  <si>
    <t>Bury Michał</t>
  </si>
  <si>
    <t>Gołek Diana</t>
  </si>
  <si>
    <t>Jankowski Marek</t>
  </si>
  <si>
    <t>Fuchs Arek</t>
  </si>
  <si>
    <t>Grzelczyk Damian</t>
  </si>
  <si>
    <t>Myrcik Dariusz</t>
  </si>
  <si>
    <t>Morys Marcin</t>
  </si>
  <si>
    <t>Markowski Adam</t>
  </si>
  <si>
    <t>Markowski Zbigniew</t>
  </si>
  <si>
    <t>Marszołek Tomasz</t>
  </si>
  <si>
    <t>Sołtykowski</t>
  </si>
  <si>
    <t>Kubisz Dorota</t>
  </si>
  <si>
    <t>Kubisz Tomasz</t>
  </si>
  <si>
    <t>Bysiec Czesław</t>
  </si>
  <si>
    <t>Fokczyńska Ewa</t>
  </si>
  <si>
    <t>Nazwisko i Imię</t>
  </si>
  <si>
    <t>2007-Osobostarty ogółem</t>
  </si>
  <si>
    <t>Stalmach Leszek</t>
  </si>
  <si>
    <t>Koprek Edmund</t>
  </si>
  <si>
    <t>Karwacki Grzegorz</t>
  </si>
  <si>
    <t>Bajda Jacek</t>
  </si>
  <si>
    <t>Ząbczyński Dominik</t>
  </si>
  <si>
    <t>Budny Andrzej</t>
  </si>
  <si>
    <t>Budna Barbara</t>
  </si>
  <si>
    <t>Korzus Paweł</t>
  </si>
  <si>
    <t>Taszarek Marcin</t>
  </si>
  <si>
    <t>Chudy Jacek</t>
  </si>
  <si>
    <t>Bartoszczak Michał</t>
  </si>
  <si>
    <t>Węgler Jarosław</t>
  </si>
  <si>
    <t>Węgler Kornelia</t>
  </si>
  <si>
    <t>Razik Jacek</t>
  </si>
  <si>
    <t>w tym :        Kobiety (6)</t>
  </si>
  <si>
    <t>Springwald Piotr</t>
  </si>
  <si>
    <t>Springwald Robert</t>
  </si>
  <si>
    <t>Stanisławczyk Jacek</t>
  </si>
  <si>
    <t>Razem 82 osób startowało przynajmniej 1 raz</t>
  </si>
  <si>
    <t>6,2 km</t>
  </si>
  <si>
    <t>Skończyli maraton poza konkursem</t>
  </si>
  <si>
    <t>czas maratonuetapu</t>
  </si>
  <si>
    <t>Miejsce końcowe</t>
  </si>
  <si>
    <t>miejsce</t>
  </si>
  <si>
    <t>VIII Zimowy Maraton na Raty Lubliniec  05.01.2007-26.02.2007</t>
  </si>
  <si>
    <t>05.01.08</t>
  </si>
  <si>
    <t>VI ZiMnaR 2006</t>
  </si>
  <si>
    <t>VII ZiMnaR 2007</t>
  </si>
  <si>
    <t>2008-Osobostarty ogółem</t>
  </si>
  <si>
    <t>12.01.08</t>
  </si>
  <si>
    <t>19.01.08</t>
  </si>
  <si>
    <t>26.01.08</t>
  </si>
  <si>
    <t>02.02.08</t>
  </si>
  <si>
    <t>09.02.08</t>
  </si>
  <si>
    <t>16.02.07</t>
  </si>
  <si>
    <t>23.02.08</t>
  </si>
  <si>
    <t>Wałowski Adam</t>
  </si>
  <si>
    <t>Roter Sebastian</t>
  </si>
  <si>
    <t>Belzyt Edmund</t>
  </si>
  <si>
    <t>Bryła Jarosław</t>
  </si>
  <si>
    <t>Sab Amaru</t>
  </si>
  <si>
    <t>Skibiński Jacek</t>
  </si>
  <si>
    <t>Koselski Krzysztof</t>
  </si>
  <si>
    <t>Springwald Krzysztof</t>
  </si>
  <si>
    <t>Szablicki Aleksy</t>
  </si>
  <si>
    <t>Małczak Grzegorz</t>
  </si>
  <si>
    <t>Bryła Aleksandra</t>
  </si>
  <si>
    <t>Flunt Grzegorz</t>
  </si>
  <si>
    <t>Zając Tomasz</t>
  </si>
  <si>
    <t>Markowska Iwona</t>
  </si>
  <si>
    <t>Raczyńska Magdalena</t>
  </si>
  <si>
    <t>Bryła Karol</t>
  </si>
  <si>
    <t>Myrcik Aleksander</t>
  </si>
  <si>
    <t>NU</t>
  </si>
  <si>
    <t>WKB Meta Lubliniec</t>
  </si>
  <si>
    <t>Lubliniec</t>
  </si>
  <si>
    <t>Częstochowa</t>
  </si>
  <si>
    <t>Livitaca</t>
  </si>
  <si>
    <t>Filipides Pawonków</t>
  </si>
  <si>
    <t>Baza WAZI-KHWA Afganistan</t>
  </si>
  <si>
    <t>ALMATUR Lubliniec</t>
  </si>
  <si>
    <t>Biegaj z Nami</t>
  </si>
  <si>
    <t>M</t>
  </si>
  <si>
    <t>K</t>
  </si>
  <si>
    <t>ks.mjr Henryk Kaczmarek</t>
  </si>
  <si>
    <t>Technik Komorno Stary Ujazd</t>
  </si>
  <si>
    <t>sklep biegacza.pl</t>
  </si>
  <si>
    <t>Szudy Katarzyna</t>
  </si>
  <si>
    <t>Ruda Śląska</t>
  </si>
  <si>
    <t>Hadzik Grzegorz</t>
  </si>
  <si>
    <t>Tomżyński Jarosław</t>
  </si>
  <si>
    <t>Kurtz Joachim</t>
  </si>
  <si>
    <t>Dobrodzień</t>
  </si>
  <si>
    <t>Nieukończyli etapu</t>
  </si>
  <si>
    <t>Gdowska Katarzyna</t>
  </si>
  <si>
    <t>Kraków</t>
  </si>
  <si>
    <t>Bambynek Andrzej</t>
  </si>
  <si>
    <t>Markowski Michał</t>
  </si>
  <si>
    <t>Spragnieni Doznań Częstochowa</t>
  </si>
  <si>
    <t>Wancerzów</t>
  </si>
  <si>
    <t>Kiekrz</t>
  </si>
  <si>
    <t>Tokarczyk Marek</t>
  </si>
  <si>
    <t>Visegrad Maraton Rytro</t>
  </si>
  <si>
    <t>Jeremko Zbigniew</t>
  </si>
  <si>
    <t>Pilawska Agnieszka</t>
  </si>
  <si>
    <t>Pilawska Anna</t>
  </si>
  <si>
    <t>Katowice</t>
  </si>
  <si>
    <t>w tym :        Kobiety (12)</t>
  </si>
  <si>
    <t>Razem 88 osób startowało przynajmniej 1 raz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</si>
</sst>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</numFmts>
  <fonts count="57">
    <font>
      <sz val="10"/>
      <name val="Arial CE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10"/>
      <name val="Verdana"/>
      <family val="2"/>
    </font>
    <font>
      <b/>
      <sz val="13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i/>
      <sz val="8"/>
      <color indexed="10"/>
      <name val="Verdana"/>
      <family val="2"/>
    </font>
    <font>
      <i/>
      <sz val="8"/>
      <name val="Verdana"/>
      <family val="2"/>
    </font>
    <font>
      <sz val="14.25"/>
      <name val="Arial CE"/>
      <family val="2"/>
    </font>
    <font>
      <b/>
      <sz val="17"/>
      <name val="Arial CE"/>
      <family val="2"/>
    </font>
    <font>
      <b/>
      <sz val="22.25"/>
      <name val="Arial CE"/>
      <family val="0"/>
    </font>
    <font>
      <b/>
      <sz val="18.5"/>
      <name val="Arial CE"/>
      <family val="0"/>
    </font>
    <font>
      <sz val="18.5"/>
      <name val="Arial CE"/>
      <family val="0"/>
    </font>
    <font>
      <b/>
      <sz val="23.25"/>
      <name val="Arial CE"/>
      <family val="0"/>
    </font>
    <font>
      <b/>
      <sz val="19.25"/>
      <name val="Arial CE"/>
      <family val="0"/>
    </font>
    <font>
      <sz val="19.25"/>
      <name val="Arial CE"/>
      <family val="0"/>
    </font>
    <font>
      <b/>
      <sz val="17.25"/>
      <name val="Arial CE"/>
      <family val="0"/>
    </font>
    <font>
      <sz val="8"/>
      <name val="Tahom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b/>
      <i/>
      <sz val="7.5"/>
      <color indexed="10"/>
      <name val="Verdana"/>
      <family val="2"/>
    </font>
    <font>
      <sz val="7.5"/>
      <color indexed="8"/>
      <name val="Verdana"/>
      <family val="2"/>
    </font>
    <font>
      <b/>
      <sz val="7"/>
      <color indexed="10"/>
      <name val="Verdana"/>
      <family val="2"/>
    </font>
    <font>
      <sz val="8"/>
      <color indexed="10"/>
      <name val="Verdana"/>
      <family val="2"/>
    </font>
    <font>
      <i/>
      <sz val="7"/>
      <name val="Verdana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i/>
      <sz val="10"/>
      <name val="Arial CE"/>
      <family val="2"/>
    </font>
    <font>
      <b/>
      <i/>
      <sz val="10"/>
      <color indexed="10"/>
      <name val="Arial CE"/>
      <family val="2"/>
    </font>
    <font>
      <b/>
      <sz val="13"/>
      <name val="Arial CE"/>
      <family val="2"/>
    </font>
    <font>
      <b/>
      <sz val="13"/>
      <color indexed="10"/>
      <name val="Arial CE"/>
      <family val="2"/>
    </font>
    <font>
      <b/>
      <sz val="11"/>
      <color indexed="10"/>
      <name val="Arial CE"/>
      <family val="0"/>
    </font>
    <font>
      <b/>
      <sz val="11"/>
      <color indexed="10"/>
      <name val="Verdana"/>
      <family val="2"/>
    </font>
    <font>
      <b/>
      <sz val="8"/>
      <color indexed="62"/>
      <name val="Verdana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7.5"/>
      <name val="Verdana"/>
      <family val="2"/>
    </font>
    <font>
      <sz val="7.5"/>
      <name val="Verdana"/>
      <family val="2"/>
    </font>
    <font>
      <b/>
      <sz val="15"/>
      <name val="Arial CE"/>
      <family val="2"/>
    </font>
    <font>
      <i/>
      <sz val="6"/>
      <name val="Verdana"/>
      <family val="2"/>
    </font>
    <font>
      <sz val="11.75"/>
      <name val="Arial CE"/>
      <family val="0"/>
    </font>
    <font>
      <b/>
      <sz val="11.75"/>
      <name val="Arial CE"/>
      <family val="0"/>
    </font>
    <font>
      <b/>
      <sz val="13.75"/>
      <name val="Arial CE"/>
      <family val="0"/>
    </font>
    <font>
      <i/>
      <sz val="13.75"/>
      <name val="Arial CE"/>
      <family val="0"/>
    </font>
    <font>
      <sz val="13.75"/>
      <name val="Arial CE"/>
      <family val="0"/>
    </font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10"/>
      <name val="Arial CE"/>
      <family val="0"/>
    </font>
    <font>
      <sz val="9"/>
      <name val="Arial"/>
      <family val="2"/>
    </font>
    <font>
      <sz val="8"/>
      <color indexed="10"/>
      <name val="Arial"/>
      <family val="2"/>
    </font>
    <font>
      <sz val="6"/>
      <name val="Verdana"/>
      <family val="2"/>
    </font>
    <font>
      <sz val="7"/>
      <color indexed="10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7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9" fillId="0" borderId="0">
      <alignment/>
      <protection/>
    </xf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6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right" wrapText="1"/>
    </xf>
    <xf numFmtId="0" fontId="7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21" fontId="3" fillId="3" borderId="7" xfId="0" applyNumberFormat="1" applyFont="1" applyFill="1" applyBorder="1" applyAlignment="1">
      <alignment horizontal="center" wrapText="1"/>
    </xf>
    <xf numFmtId="167" fontId="3" fillId="3" borderId="8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9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21" fontId="3" fillId="3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46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1" fontId="1" fillId="0" borderId="0" xfId="0" applyNumberFormat="1" applyFont="1" applyFill="1" applyBorder="1" applyAlignment="1">
      <alignment horizontal="center"/>
    </xf>
    <xf numFmtId="46" fontId="8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168" fontId="2" fillId="0" borderId="0" xfId="0" applyNumberFormat="1" applyFont="1" applyAlignment="1">
      <alignment horizontal="center"/>
    </xf>
    <xf numFmtId="168" fontId="5" fillId="0" borderId="1" xfId="0" applyNumberFormat="1" applyFont="1" applyFill="1" applyBorder="1" applyAlignment="1">
      <alignment horizontal="center" wrapText="1"/>
    </xf>
    <xf numFmtId="168" fontId="6" fillId="0" borderId="3" xfId="0" applyNumberFormat="1" applyFont="1" applyFill="1" applyBorder="1" applyAlignment="1">
      <alignment horizontal="center" wrapText="1"/>
    </xf>
    <xf numFmtId="168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6" fillId="0" borderId="2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/>
    </xf>
    <xf numFmtId="168" fontId="1" fillId="3" borderId="2" xfId="0" applyNumberFormat="1" applyFont="1" applyFill="1" applyBorder="1" applyAlignment="1">
      <alignment horizontal="center" wrapText="1"/>
    </xf>
    <xf numFmtId="168" fontId="5" fillId="3" borderId="13" xfId="0" applyNumberFormat="1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167" fontId="8" fillId="3" borderId="8" xfId="0" applyNumberFormat="1" applyFont="1" applyFill="1" applyBorder="1" applyAlignment="1">
      <alignment horizontal="center" wrapText="1"/>
    </xf>
    <xf numFmtId="21" fontId="8" fillId="3" borderId="10" xfId="0" applyNumberFormat="1" applyFont="1" applyFill="1" applyBorder="1" applyAlignment="1">
      <alignment horizontal="center"/>
    </xf>
    <xf numFmtId="167" fontId="8" fillId="3" borderId="4" xfId="0" applyNumberFormat="1" applyFont="1" applyFill="1" applyBorder="1" applyAlignment="1">
      <alignment horizontal="center" wrapText="1"/>
    </xf>
    <xf numFmtId="21" fontId="8" fillId="3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/>
    </xf>
    <xf numFmtId="0" fontId="10" fillId="0" borderId="16" xfId="0" applyFont="1" applyFill="1" applyBorder="1" applyAlignment="1">
      <alignment horizontal="right"/>
    </xf>
    <xf numFmtId="0" fontId="10" fillId="0" borderId="17" xfId="0" applyFont="1" applyFill="1" applyBorder="1" applyAlignment="1">
      <alignment/>
    </xf>
    <xf numFmtId="0" fontId="3" fillId="0" borderId="5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1" fontId="8" fillId="0" borderId="19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68" fontId="8" fillId="0" borderId="20" xfId="0" applyNumberFormat="1" applyFont="1" applyFill="1" applyBorder="1" applyAlignment="1">
      <alignment horizontal="center"/>
    </xf>
    <xf numFmtId="168" fontId="2" fillId="0" borderId="20" xfId="0" applyNumberFormat="1" applyFont="1" applyBorder="1" applyAlignment="1">
      <alignment horizontal="center"/>
    </xf>
    <xf numFmtId="168" fontId="21" fillId="0" borderId="21" xfId="0" applyNumberFormat="1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right"/>
    </xf>
    <xf numFmtId="46" fontId="8" fillId="3" borderId="24" xfId="0" applyNumberFormat="1" applyFont="1" applyFill="1" applyBorder="1" applyAlignment="1">
      <alignment horizontal="center"/>
    </xf>
    <xf numFmtId="168" fontId="8" fillId="3" borderId="24" xfId="0" applyNumberFormat="1" applyFont="1" applyFill="1" applyBorder="1" applyAlignment="1">
      <alignment horizontal="center"/>
    </xf>
    <xf numFmtId="1" fontId="8" fillId="3" borderId="24" xfId="0" applyNumberFormat="1" applyFont="1" applyFill="1" applyBorder="1" applyAlignment="1">
      <alignment horizontal="center"/>
    </xf>
    <xf numFmtId="21" fontId="8" fillId="3" borderId="24" xfId="0" applyNumberFormat="1" applyFont="1" applyFill="1" applyBorder="1" applyAlignment="1">
      <alignment horizontal="center"/>
    </xf>
    <xf numFmtId="0" fontId="24" fillId="2" borderId="4" xfId="0" applyFont="1" applyFill="1" applyBorder="1" applyAlignment="1">
      <alignment wrapText="1"/>
    </xf>
    <xf numFmtId="21" fontId="3" fillId="3" borderId="25" xfId="0" applyNumberFormat="1" applyFont="1" applyFill="1" applyBorder="1" applyAlignment="1">
      <alignment horizontal="center" wrapText="1"/>
    </xf>
    <xf numFmtId="167" fontId="3" fillId="3" borderId="6" xfId="0" applyNumberFormat="1" applyFont="1" applyFill="1" applyBorder="1" applyAlignment="1">
      <alignment horizontal="center" wrapText="1"/>
    </xf>
    <xf numFmtId="21" fontId="3" fillId="3" borderId="26" xfId="0" applyNumberFormat="1" applyFont="1" applyFill="1" applyBorder="1" applyAlignment="1">
      <alignment horizontal="center"/>
    </xf>
    <xf numFmtId="0" fontId="25" fillId="2" borderId="4" xfId="0" applyFont="1" applyFill="1" applyBorder="1" applyAlignment="1">
      <alignment wrapText="1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" xfId="0" applyBorder="1" applyAlignment="1">
      <alignment horizontal="center"/>
    </xf>
    <xf numFmtId="21" fontId="0" fillId="0" borderId="1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21" fontId="0" fillId="0" borderId="26" xfId="0" applyNumberFormat="1" applyBorder="1" applyAlignment="1">
      <alignment horizontal="center"/>
    </xf>
    <xf numFmtId="0" fontId="28" fillId="5" borderId="3" xfId="0" applyFont="1" applyFill="1" applyBorder="1" applyAlignment="1">
      <alignment horizontal="center"/>
    </xf>
    <xf numFmtId="0" fontId="28" fillId="5" borderId="30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0" fillId="0" borderId="3" xfId="0" applyBorder="1" applyAlignment="1">
      <alignment horizontal="center"/>
    </xf>
    <xf numFmtId="0" fontId="28" fillId="0" borderId="3" xfId="0" applyFont="1" applyBorder="1" applyAlignment="1">
      <alignment horizontal="center"/>
    </xf>
    <xf numFmtId="21" fontId="28" fillId="0" borderId="30" xfId="0" applyNumberFormat="1" applyFont="1" applyBorder="1" applyAlignment="1">
      <alignment horizontal="center"/>
    </xf>
    <xf numFmtId="0" fontId="3" fillId="2" borderId="3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wrapText="1"/>
    </xf>
    <xf numFmtId="0" fontId="2" fillId="0" borderId="32" xfId="0" applyFont="1" applyFill="1" applyBorder="1" applyAlignment="1">
      <alignment wrapText="1"/>
    </xf>
    <xf numFmtId="0" fontId="5" fillId="3" borderId="32" xfId="0" applyFont="1" applyFill="1" applyBorder="1" applyAlignment="1">
      <alignment horizontal="center" wrapText="1"/>
    </xf>
    <xf numFmtId="0" fontId="5" fillId="3" borderId="30" xfId="0" applyFont="1" applyFill="1" applyBorder="1" applyAlignment="1">
      <alignment horizontal="center" wrapText="1"/>
    </xf>
    <xf numFmtId="0" fontId="3" fillId="2" borderId="32" xfId="0" applyFont="1" applyFill="1" applyBorder="1" applyAlignment="1">
      <alignment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5" fillId="2" borderId="33" xfId="0" applyFont="1" applyFill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21" fontId="8" fillId="3" borderId="4" xfId="0" applyNumberFormat="1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24" fillId="2" borderId="6" xfId="0" applyFont="1" applyFill="1" applyBorder="1" applyAlignment="1">
      <alignment wrapText="1"/>
    </xf>
    <xf numFmtId="21" fontId="8" fillId="3" borderId="6" xfId="0" applyNumberFormat="1" applyFont="1" applyFill="1" applyBorder="1" applyAlignment="1">
      <alignment horizontal="center" wrapText="1"/>
    </xf>
    <xf numFmtId="167" fontId="8" fillId="3" borderId="6" xfId="0" applyNumberFormat="1" applyFont="1" applyFill="1" applyBorder="1" applyAlignment="1">
      <alignment horizontal="center" wrapText="1"/>
    </xf>
    <xf numFmtId="21" fontId="8" fillId="3" borderId="26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7" fillId="2" borderId="8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wrapText="1"/>
    </xf>
    <xf numFmtId="21" fontId="8" fillId="3" borderId="8" xfId="0" applyNumberFormat="1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wrapText="1"/>
    </xf>
    <xf numFmtId="0" fontId="0" fillId="0" borderId="37" xfId="0" applyBorder="1" applyAlignment="1">
      <alignment horizontal="center"/>
    </xf>
    <xf numFmtId="0" fontId="7" fillId="2" borderId="38" xfId="0" applyFont="1" applyFill="1" applyBorder="1" applyAlignment="1">
      <alignment horizontal="center" wrapText="1"/>
    </xf>
    <xf numFmtId="0" fontId="7" fillId="2" borderId="38" xfId="0" applyFont="1" applyFill="1" applyBorder="1" applyAlignment="1">
      <alignment wrapText="1"/>
    </xf>
    <xf numFmtId="21" fontId="8" fillId="3" borderId="38" xfId="0" applyNumberFormat="1" applyFont="1" applyFill="1" applyBorder="1" applyAlignment="1">
      <alignment horizontal="center" wrapText="1"/>
    </xf>
    <xf numFmtId="167" fontId="8" fillId="3" borderId="38" xfId="0" applyNumberFormat="1" applyFont="1" applyFill="1" applyBorder="1" applyAlignment="1">
      <alignment horizontal="center" wrapText="1"/>
    </xf>
    <xf numFmtId="21" fontId="8" fillId="3" borderId="39" xfId="0" applyNumberFormat="1" applyFont="1" applyFill="1" applyBorder="1" applyAlignment="1">
      <alignment horizontal="center"/>
    </xf>
    <xf numFmtId="0" fontId="34" fillId="0" borderId="28" xfId="0" applyFont="1" applyBorder="1" applyAlignment="1">
      <alignment horizontal="center"/>
    </xf>
    <xf numFmtId="0" fontId="35" fillId="2" borderId="40" xfId="0" applyFont="1" applyFill="1" applyBorder="1" applyAlignment="1">
      <alignment horizontal="center" wrapText="1"/>
    </xf>
    <xf numFmtId="0" fontId="35" fillId="2" borderId="40" xfId="0" applyFont="1" applyFill="1" applyBorder="1" applyAlignment="1">
      <alignment wrapText="1"/>
    </xf>
    <xf numFmtId="21" fontId="35" fillId="3" borderId="40" xfId="0" applyNumberFormat="1" applyFont="1" applyFill="1" applyBorder="1" applyAlignment="1">
      <alignment horizontal="center" wrapText="1"/>
    </xf>
    <xf numFmtId="167" fontId="35" fillId="3" borderId="40" xfId="0" applyNumberFormat="1" applyFont="1" applyFill="1" applyBorder="1" applyAlignment="1">
      <alignment horizontal="center" wrapText="1"/>
    </xf>
    <xf numFmtId="21" fontId="35" fillId="3" borderId="29" xfId="0" applyNumberFormat="1" applyFont="1" applyFill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5" fillId="2" borderId="6" xfId="0" applyFont="1" applyFill="1" applyBorder="1" applyAlignment="1">
      <alignment horizontal="center" wrapText="1"/>
    </xf>
    <xf numFmtId="0" fontId="35" fillId="2" borderId="6" xfId="0" applyFont="1" applyFill="1" applyBorder="1" applyAlignment="1">
      <alignment wrapText="1"/>
    </xf>
    <xf numFmtId="21" fontId="35" fillId="3" borderId="6" xfId="0" applyNumberFormat="1" applyFont="1" applyFill="1" applyBorder="1" applyAlignment="1">
      <alignment horizontal="center" wrapText="1"/>
    </xf>
    <xf numFmtId="167" fontId="35" fillId="3" borderId="6" xfId="0" applyNumberFormat="1" applyFont="1" applyFill="1" applyBorder="1" applyAlignment="1">
      <alignment horizontal="center" wrapText="1"/>
    </xf>
    <xf numFmtId="21" fontId="35" fillId="3" borderId="26" xfId="0" applyNumberFormat="1" applyFont="1" applyFill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68" fontId="2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36" fillId="0" borderId="0" xfId="0" applyFont="1" applyAlignment="1">
      <alignment horizontal="left"/>
    </xf>
    <xf numFmtId="0" fontId="22" fillId="0" borderId="22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4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3" borderId="4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6" fontId="1" fillId="3" borderId="23" xfId="0" applyNumberFormat="1" applyFont="1" applyFill="1" applyBorder="1" applyAlignment="1">
      <alignment horizontal="center"/>
    </xf>
    <xf numFmtId="1" fontId="1" fillId="3" borderId="24" xfId="0" applyNumberFormat="1" applyFont="1" applyFill="1" applyBorder="1" applyAlignment="1">
      <alignment horizontal="center"/>
    </xf>
    <xf numFmtId="21" fontId="1" fillId="3" borderId="24" xfId="0" applyNumberFormat="1" applyFont="1" applyFill="1" applyBorder="1" applyAlignment="1">
      <alignment horizontal="center"/>
    </xf>
    <xf numFmtId="46" fontId="1" fillId="3" borderId="24" xfId="0" applyNumberFormat="1" applyFont="1" applyFill="1" applyBorder="1" applyAlignment="1">
      <alignment horizontal="center"/>
    </xf>
    <xf numFmtId="3" fontId="1" fillId="3" borderId="24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" fontId="1" fillId="0" borderId="45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20" fontId="5" fillId="0" borderId="4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3" borderId="46" xfId="0" applyFont="1" applyFill="1" applyBorder="1" applyAlignment="1">
      <alignment horizontal="center"/>
    </xf>
    <xf numFmtId="20" fontId="5" fillId="0" borderId="45" xfId="0" applyNumberFormat="1" applyFont="1" applyBorder="1" applyAlignment="1">
      <alignment horizontal="center"/>
    </xf>
    <xf numFmtId="20" fontId="5" fillId="0" borderId="0" xfId="0" applyNumberFormat="1" applyFont="1" applyBorder="1" applyAlignment="1">
      <alignment horizontal="center"/>
    </xf>
    <xf numFmtId="20" fontId="40" fillId="3" borderId="35" xfId="0" applyNumberFormat="1" applyFont="1" applyFill="1" applyBorder="1" applyAlignment="1">
      <alignment horizontal="center"/>
    </xf>
    <xf numFmtId="0" fontId="2" fillId="6" borderId="0" xfId="0" applyFont="1" applyFill="1" applyAlignment="1">
      <alignment/>
    </xf>
    <xf numFmtId="0" fontId="2" fillId="6" borderId="4" xfId="0" applyFont="1" applyFill="1" applyBorder="1" applyAlignment="1">
      <alignment wrapText="1"/>
    </xf>
    <xf numFmtId="21" fontId="7" fillId="3" borderId="47" xfId="0" applyNumberFormat="1" applyFont="1" applyFill="1" applyBorder="1" applyAlignment="1">
      <alignment horizontal="center"/>
    </xf>
    <xf numFmtId="46" fontId="1" fillId="3" borderId="48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2" borderId="11" xfId="0" applyFont="1" applyFill="1" applyBorder="1" applyAlignment="1">
      <alignment horizontal="center" wrapText="1"/>
    </xf>
    <xf numFmtId="0" fontId="31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42" fillId="0" borderId="0" xfId="0" applyFont="1" applyAlignment="1">
      <alignment horizontal="left"/>
    </xf>
    <xf numFmtId="0" fontId="2" fillId="0" borderId="38" xfId="0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wrapText="1"/>
    </xf>
    <xf numFmtId="0" fontId="2" fillId="0" borderId="24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wrapText="1"/>
    </xf>
    <xf numFmtId="0" fontId="2" fillId="0" borderId="6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0" fontId="2" fillId="0" borderId="16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wrapText="1"/>
    </xf>
    <xf numFmtId="0" fontId="2" fillId="0" borderId="31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8" xfId="0" applyFont="1" applyFill="1" applyBorder="1" applyAlignment="1">
      <alignment horizontal="right" wrapText="1"/>
    </xf>
    <xf numFmtId="21" fontId="2" fillId="3" borderId="24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right" wrapText="1"/>
    </xf>
    <xf numFmtId="0" fontId="7" fillId="2" borderId="3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right" wrapText="1"/>
    </xf>
    <xf numFmtId="0" fontId="6" fillId="0" borderId="3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50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right" wrapText="1"/>
    </xf>
    <xf numFmtId="0" fontId="2" fillId="0" borderId="13" xfId="0" applyFont="1" applyFill="1" applyBorder="1" applyAlignment="1">
      <alignment wrapText="1"/>
    </xf>
    <xf numFmtId="0" fontId="2" fillId="0" borderId="3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6" fillId="0" borderId="51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wrapText="1"/>
    </xf>
    <xf numFmtId="3" fontId="6" fillId="0" borderId="51" xfId="0" applyNumberFormat="1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0" fontId="2" fillId="0" borderId="52" xfId="0" applyFont="1" applyFill="1" applyBorder="1" applyAlignment="1">
      <alignment horizontal="center" wrapText="1"/>
    </xf>
    <xf numFmtId="0" fontId="7" fillId="6" borderId="31" xfId="0" applyFont="1" applyFill="1" applyBorder="1" applyAlignment="1">
      <alignment horizontal="center" wrapText="1"/>
    </xf>
    <xf numFmtId="0" fontId="7" fillId="6" borderId="8" xfId="0" applyFont="1" applyFill="1" applyBorder="1" applyAlignment="1">
      <alignment wrapText="1"/>
    </xf>
    <xf numFmtId="0" fontId="7" fillId="6" borderId="7" xfId="0" applyFont="1" applyFill="1" applyBorder="1" applyAlignment="1">
      <alignment horizontal="right" wrapText="1"/>
    </xf>
    <xf numFmtId="0" fontId="7" fillId="6" borderId="5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right" wrapText="1"/>
    </xf>
    <xf numFmtId="0" fontId="2" fillId="6" borderId="11" xfId="0" applyFont="1" applyFill="1" applyBorder="1" applyAlignment="1">
      <alignment horizontal="center" wrapText="1"/>
    </xf>
    <xf numFmtId="0" fontId="3" fillId="6" borderId="11" xfId="0" applyFont="1" applyFill="1" applyBorder="1" applyAlignment="1">
      <alignment horizontal="center" wrapText="1"/>
    </xf>
    <xf numFmtId="0" fontId="3" fillId="6" borderId="8" xfId="0" applyFont="1" applyFill="1" applyBorder="1" applyAlignment="1">
      <alignment wrapText="1"/>
    </xf>
    <xf numFmtId="0" fontId="2" fillId="6" borderId="31" xfId="0" applyFont="1" applyFill="1" applyBorder="1" applyAlignment="1">
      <alignment horizontal="center" wrapText="1"/>
    </xf>
    <xf numFmtId="0" fontId="41" fillId="0" borderId="15" xfId="0" applyFont="1" applyFill="1" applyBorder="1" applyAlignment="1">
      <alignment wrapText="1"/>
    </xf>
    <xf numFmtId="0" fontId="41" fillId="6" borderId="8" xfId="0" applyFont="1" applyFill="1" applyBorder="1" applyAlignment="1">
      <alignment wrapText="1"/>
    </xf>
    <xf numFmtId="0" fontId="26" fillId="2" borderId="5" xfId="0" applyFont="1" applyFill="1" applyBorder="1" applyAlignment="1">
      <alignment horizontal="right" wrapText="1"/>
    </xf>
    <xf numFmtId="0" fontId="26" fillId="0" borderId="0" xfId="0" applyFont="1" applyAlignment="1">
      <alignment/>
    </xf>
    <xf numFmtId="0" fontId="26" fillId="6" borderId="5" xfId="0" applyFont="1" applyFill="1" applyBorder="1" applyAlignment="1">
      <alignment horizontal="right" wrapText="1"/>
    </xf>
    <xf numFmtId="0" fontId="3" fillId="6" borderId="31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40" xfId="0" applyFont="1" applyFill="1" applyBorder="1" applyAlignment="1">
      <alignment horizontal="right" wrapText="1"/>
    </xf>
    <xf numFmtId="0" fontId="2" fillId="0" borderId="24" xfId="0" applyFont="1" applyFill="1" applyBorder="1" applyAlignment="1">
      <alignment horizontal="right" wrapText="1"/>
    </xf>
    <xf numFmtId="0" fontId="2" fillId="0" borderId="40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7" fillId="6" borderId="12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2" fillId="2" borderId="25" xfId="0" applyFont="1" applyFill="1" applyBorder="1" applyAlignment="1">
      <alignment horizontal="right" wrapText="1"/>
    </xf>
    <xf numFmtId="0" fontId="7" fillId="6" borderId="25" xfId="0" applyFont="1" applyFill="1" applyBorder="1" applyAlignment="1">
      <alignment horizontal="right" wrapText="1"/>
    </xf>
    <xf numFmtId="0" fontId="24" fillId="6" borderId="6" xfId="0" applyFont="1" applyFill="1" applyBorder="1" applyAlignment="1">
      <alignment wrapText="1"/>
    </xf>
    <xf numFmtId="0" fontId="7" fillId="0" borderId="7" xfId="0" applyFont="1" applyFill="1" applyBorder="1" applyAlignment="1">
      <alignment horizontal="right" wrapText="1"/>
    </xf>
    <xf numFmtId="0" fontId="7" fillId="0" borderId="31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wrapText="1"/>
    </xf>
    <xf numFmtId="0" fontId="7" fillId="0" borderId="8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wrapText="1"/>
    </xf>
    <xf numFmtId="0" fontId="7" fillId="0" borderId="6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wrapText="1"/>
    </xf>
    <xf numFmtId="0" fontId="24" fillId="0" borderId="15" xfId="0" applyFont="1" applyFill="1" applyBorder="1" applyAlignment="1">
      <alignment wrapText="1"/>
    </xf>
    <xf numFmtId="0" fontId="7" fillId="0" borderId="2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wrapText="1"/>
    </xf>
    <xf numFmtId="0" fontId="41" fillId="0" borderId="47" xfId="0" applyFont="1" applyFill="1" applyBorder="1" applyAlignment="1">
      <alignment wrapText="1"/>
    </xf>
    <xf numFmtId="46" fontId="2" fillId="0" borderId="0" xfId="0" applyNumberFormat="1" applyFont="1" applyAlignment="1">
      <alignment horizontal="center"/>
    </xf>
    <xf numFmtId="46" fontId="9" fillId="0" borderId="0" xfId="0" applyNumberFormat="1" applyFont="1" applyFill="1" applyBorder="1" applyAlignment="1">
      <alignment/>
    </xf>
    <xf numFmtId="0" fontId="43" fillId="7" borderId="0" xfId="0" applyFont="1" applyFill="1" applyBorder="1" applyAlignment="1">
      <alignment horizontal="left"/>
    </xf>
    <xf numFmtId="0" fontId="10" fillId="7" borderId="0" xfId="0" applyFont="1" applyFill="1" applyBorder="1" applyAlignment="1">
      <alignment horizontal="center"/>
    </xf>
    <xf numFmtId="0" fontId="10" fillId="7" borderId="52" xfId="0" applyFont="1" applyFill="1" applyBorder="1" applyAlignment="1">
      <alignment/>
    </xf>
    <xf numFmtId="21" fontId="2" fillId="3" borderId="28" xfId="0" applyNumberFormat="1" applyFont="1" applyFill="1" applyBorder="1" applyAlignment="1">
      <alignment horizontal="center" wrapText="1"/>
    </xf>
    <xf numFmtId="167" fontId="2" fillId="3" borderId="40" xfId="0" applyNumberFormat="1" applyFont="1" applyFill="1" applyBorder="1" applyAlignment="1">
      <alignment horizontal="center" wrapText="1"/>
    </xf>
    <xf numFmtId="21" fontId="2" fillId="3" borderId="29" xfId="0" applyNumberFormat="1" applyFont="1" applyFill="1" applyBorder="1" applyAlignment="1">
      <alignment horizontal="center"/>
    </xf>
    <xf numFmtId="21" fontId="2" fillId="3" borderId="7" xfId="0" applyNumberFormat="1" applyFont="1" applyFill="1" applyBorder="1" applyAlignment="1">
      <alignment horizontal="center" wrapText="1"/>
    </xf>
    <xf numFmtId="168" fontId="2" fillId="3" borderId="31" xfId="0" applyNumberFormat="1" applyFont="1" applyFill="1" applyBorder="1" applyAlignment="1">
      <alignment horizontal="center" wrapText="1"/>
    </xf>
    <xf numFmtId="167" fontId="2" fillId="3" borderId="8" xfId="0" applyNumberFormat="1" applyFont="1" applyFill="1" applyBorder="1" applyAlignment="1">
      <alignment horizontal="center" wrapText="1"/>
    </xf>
    <xf numFmtId="21" fontId="2" fillId="3" borderId="10" xfId="0" applyNumberFormat="1" applyFont="1" applyFill="1" applyBorder="1" applyAlignment="1">
      <alignment horizontal="center"/>
    </xf>
    <xf numFmtId="21" fontId="2" fillId="3" borderId="25" xfId="0" applyNumberFormat="1" applyFont="1" applyFill="1" applyBorder="1" applyAlignment="1">
      <alignment horizontal="center" wrapText="1"/>
    </xf>
    <xf numFmtId="21" fontId="2" fillId="3" borderId="5" xfId="0" applyNumberFormat="1" applyFont="1" applyFill="1" applyBorder="1" applyAlignment="1">
      <alignment horizontal="center" wrapText="1"/>
    </xf>
    <xf numFmtId="168" fontId="2" fillId="3" borderId="11" xfId="0" applyNumberFormat="1" applyFont="1" applyFill="1" applyBorder="1" applyAlignment="1">
      <alignment horizontal="center" wrapText="1"/>
    </xf>
    <xf numFmtId="167" fontId="2" fillId="3" borderId="4" xfId="0" applyNumberFormat="1" applyFont="1" applyFill="1" applyBorder="1" applyAlignment="1">
      <alignment horizontal="center" wrapText="1"/>
    </xf>
    <xf numFmtId="21" fontId="2" fillId="3" borderId="15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horizontal="right" wrapText="1"/>
    </xf>
    <xf numFmtId="0" fontId="2" fillId="0" borderId="53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 wrapText="1"/>
    </xf>
    <xf numFmtId="0" fontId="2" fillId="0" borderId="53" xfId="0" applyFont="1" applyFill="1" applyBorder="1" applyAlignment="1">
      <alignment horizontal="center" wrapText="1"/>
    </xf>
    <xf numFmtId="21" fontId="2" fillId="0" borderId="7" xfId="0" applyNumberFormat="1" applyFont="1" applyFill="1" applyBorder="1" applyAlignment="1">
      <alignment horizontal="center" wrapText="1"/>
    </xf>
    <xf numFmtId="1" fontId="2" fillId="0" borderId="54" xfId="0" applyNumberFormat="1" applyFont="1" applyFill="1" applyBorder="1" applyAlignment="1">
      <alignment horizontal="center" wrapText="1"/>
    </xf>
    <xf numFmtId="21" fontId="2" fillId="0" borderId="10" xfId="0" applyNumberFormat="1" applyFont="1" applyFill="1" applyBorder="1" applyAlignment="1">
      <alignment horizontal="center"/>
    </xf>
    <xf numFmtId="168" fontId="2" fillId="0" borderId="7" xfId="0" applyNumberFormat="1" applyFont="1" applyFill="1" applyBorder="1" applyAlignment="1">
      <alignment horizontal="center" wrapText="1"/>
    </xf>
    <xf numFmtId="3" fontId="2" fillId="0" borderId="54" xfId="0" applyNumberFormat="1" applyFont="1" applyFill="1" applyBorder="1" applyAlignment="1">
      <alignment horizontal="center" wrapText="1"/>
    </xf>
    <xf numFmtId="167" fontId="2" fillId="0" borderId="54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21" fontId="2" fillId="3" borderId="31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wrapText="1"/>
    </xf>
    <xf numFmtId="21" fontId="2" fillId="0" borderId="31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wrapText="1"/>
    </xf>
    <xf numFmtId="21" fontId="2" fillId="3" borderId="11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wrapText="1"/>
    </xf>
    <xf numFmtId="0" fontId="2" fillId="0" borderId="4" xfId="0" applyFont="1" applyFill="1" applyBorder="1" applyAlignment="1">
      <alignment horizontal="right" wrapText="1"/>
    </xf>
    <xf numFmtId="0" fontId="2" fillId="0" borderId="4" xfId="0" applyFont="1" applyFill="1" applyBorder="1" applyAlignment="1">
      <alignment wrapText="1"/>
    </xf>
    <xf numFmtId="21" fontId="2" fillId="0" borderId="11" xfId="0" applyNumberFormat="1" applyFont="1" applyFill="1" applyBorder="1" applyAlignment="1">
      <alignment horizontal="center" wrapText="1"/>
    </xf>
    <xf numFmtId="1" fontId="2" fillId="0" borderId="4" xfId="0" applyNumberFormat="1" applyFont="1" applyFill="1" applyBorder="1" applyAlignment="1">
      <alignment horizontal="center" wrapText="1"/>
    </xf>
    <xf numFmtId="21" fontId="2" fillId="0" borderId="15" xfId="0" applyNumberFormat="1" applyFont="1" applyFill="1" applyBorder="1" applyAlignment="1">
      <alignment horizontal="center"/>
    </xf>
    <xf numFmtId="0" fontId="2" fillId="0" borderId="45" xfId="0" applyFont="1" applyFill="1" applyBorder="1" applyAlignment="1">
      <alignment wrapText="1"/>
    </xf>
    <xf numFmtId="0" fontId="2" fillId="0" borderId="45" xfId="0" applyFont="1" applyFill="1" applyBorder="1" applyAlignment="1">
      <alignment horizontal="center" wrapText="1"/>
    </xf>
    <xf numFmtId="1" fontId="2" fillId="0" borderId="19" xfId="0" applyNumberFormat="1" applyFont="1" applyFill="1" applyBorder="1" applyAlignment="1">
      <alignment horizontal="center" wrapText="1"/>
    </xf>
    <xf numFmtId="21" fontId="2" fillId="0" borderId="5" xfId="0" applyNumberFormat="1" applyFont="1" applyFill="1" applyBorder="1" applyAlignment="1">
      <alignment horizontal="center" wrapText="1"/>
    </xf>
    <xf numFmtId="167" fontId="2" fillId="0" borderId="19" xfId="0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wrapText="1"/>
    </xf>
    <xf numFmtId="167" fontId="2" fillId="3" borderId="24" xfId="0" applyNumberFormat="1" applyFont="1" applyFill="1" applyBorder="1" applyAlignment="1">
      <alignment horizontal="center" wrapText="1"/>
    </xf>
    <xf numFmtId="21" fontId="2" fillId="3" borderId="47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right" wrapText="1"/>
    </xf>
    <xf numFmtId="0" fontId="2" fillId="0" borderId="24" xfId="0" applyFont="1" applyFill="1" applyBorder="1" applyAlignment="1">
      <alignment wrapText="1"/>
    </xf>
    <xf numFmtId="0" fontId="2" fillId="0" borderId="41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21" fontId="2" fillId="0" borderId="48" xfId="0" applyNumberFormat="1" applyFont="1" applyFill="1" applyBorder="1" applyAlignment="1">
      <alignment horizontal="center" wrapText="1"/>
    </xf>
    <xf numFmtId="1" fontId="2" fillId="0" borderId="22" xfId="0" applyNumberFormat="1" applyFont="1" applyFill="1" applyBorder="1" applyAlignment="1">
      <alignment horizontal="center" wrapText="1"/>
    </xf>
    <xf numFmtId="21" fontId="2" fillId="0" borderId="47" xfId="0" applyNumberFormat="1" applyFont="1" applyFill="1" applyBorder="1" applyAlignment="1">
      <alignment horizontal="center"/>
    </xf>
    <xf numFmtId="168" fontId="2" fillId="0" borderId="48" xfId="0" applyNumberFormat="1" applyFont="1" applyFill="1" applyBorder="1" applyAlignment="1">
      <alignment horizontal="center" wrapText="1"/>
    </xf>
    <xf numFmtId="3" fontId="2" fillId="0" borderId="22" xfId="0" applyNumberFormat="1" applyFont="1" applyFill="1" applyBorder="1" applyAlignment="1">
      <alignment horizontal="center" wrapText="1"/>
    </xf>
    <xf numFmtId="21" fontId="2" fillId="0" borderId="23" xfId="0" applyNumberFormat="1" applyFont="1" applyFill="1" applyBorder="1" applyAlignment="1">
      <alignment horizontal="center" wrapText="1"/>
    </xf>
    <xf numFmtId="167" fontId="2" fillId="0" borderId="22" xfId="0" applyNumberFormat="1" applyFont="1" applyFill="1" applyBorder="1" applyAlignment="1">
      <alignment horizontal="center" wrapText="1"/>
    </xf>
    <xf numFmtId="21" fontId="2" fillId="0" borderId="29" xfId="0" applyNumberFormat="1" applyFont="1" applyFill="1" applyBorder="1" applyAlignment="1">
      <alignment horizontal="center"/>
    </xf>
    <xf numFmtId="1" fontId="2" fillId="0" borderId="44" xfId="0" applyNumberFormat="1" applyFont="1" applyFill="1" applyBorder="1" applyAlignment="1">
      <alignment horizontal="center" wrapText="1"/>
    </xf>
    <xf numFmtId="21" fontId="2" fillId="0" borderId="28" xfId="0" applyNumberFormat="1" applyFont="1" applyFill="1" applyBorder="1" applyAlignment="1">
      <alignment horizontal="center" wrapText="1"/>
    </xf>
    <xf numFmtId="167" fontId="2" fillId="0" borderId="44" xfId="0" applyNumberFormat="1" applyFont="1" applyFill="1" applyBorder="1" applyAlignment="1">
      <alignment horizontal="center" wrapText="1"/>
    </xf>
    <xf numFmtId="168" fontId="2" fillId="0" borderId="5" xfId="0" applyNumberFormat="1" applyFont="1" applyFill="1" applyBorder="1" applyAlignment="1">
      <alignment horizontal="center" wrapText="1"/>
    </xf>
    <xf numFmtId="0" fontId="2" fillId="0" borderId="48" xfId="0" applyFont="1" applyFill="1" applyBorder="1" applyAlignment="1">
      <alignment wrapText="1"/>
    </xf>
    <xf numFmtId="168" fontId="2" fillId="0" borderId="28" xfId="0" applyNumberFormat="1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left"/>
    </xf>
    <xf numFmtId="168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21" fontId="8" fillId="0" borderId="52" xfId="0" applyNumberFormat="1" applyFont="1" applyFill="1" applyBorder="1" applyAlignment="1">
      <alignment horizontal="center"/>
    </xf>
    <xf numFmtId="21" fontId="7" fillId="0" borderId="0" xfId="0" applyNumberFormat="1" applyFont="1" applyFill="1" applyBorder="1" applyAlignment="1">
      <alignment horizontal="center"/>
    </xf>
    <xf numFmtId="21" fontId="2" fillId="0" borderId="0" xfId="0" applyNumberFormat="1" applyFont="1" applyFill="1" applyBorder="1" applyAlignment="1">
      <alignment horizontal="center"/>
    </xf>
    <xf numFmtId="46" fontId="0" fillId="0" borderId="0" xfId="0" applyNumberFormat="1" applyFill="1" applyAlignment="1">
      <alignment/>
    </xf>
    <xf numFmtId="20" fontId="5" fillId="3" borderId="35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49" fillId="0" borderId="0" xfId="18" applyFont="1" applyFill="1" applyBorder="1" applyAlignment="1">
      <alignment wrapText="1"/>
      <protection/>
    </xf>
    <xf numFmtId="0" fontId="49" fillId="0" borderId="0" xfId="18" applyFont="1" applyFill="1" applyBorder="1" applyAlignment="1">
      <alignment wrapText="1"/>
      <protection/>
    </xf>
    <xf numFmtId="0" fontId="50" fillId="0" borderId="0" xfId="18" applyFont="1" applyFill="1" applyBorder="1" applyAlignment="1">
      <alignment wrapText="1"/>
      <protection/>
    </xf>
    <xf numFmtId="0" fontId="2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7" fontId="2" fillId="0" borderId="1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49" fillId="0" borderId="0" xfId="18" applyFont="1" applyFill="1" applyBorder="1" applyAlignment="1">
      <alignment horizontal="center" wrapText="1"/>
      <protection/>
    </xf>
    <xf numFmtId="21" fontId="49" fillId="0" borderId="0" xfId="18" applyNumberFormat="1" applyFont="1" applyFill="1" applyBorder="1" applyAlignment="1">
      <alignment horizontal="center" wrapText="1"/>
      <protection/>
    </xf>
    <xf numFmtId="0" fontId="49" fillId="0" borderId="0" xfId="18" applyNumberFormat="1" applyFont="1" applyFill="1" applyBorder="1" applyAlignment="1">
      <alignment horizontal="center" wrapText="1"/>
      <protection/>
    </xf>
    <xf numFmtId="0" fontId="49" fillId="0" borderId="0" xfId="18" applyFont="1" applyFill="1" applyBorder="1" applyAlignment="1">
      <alignment horizontal="center" wrapText="1"/>
      <protection/>
    </xf>
    <xf numFmtId="21" fontId="49" fillId="0" borderId="0" xfId="18" applyNumberFormat="1" applyFont="1" applyFill="1" applyBorder="1" applyAlignment="1">
      <alignment horizontal="center" wrapText="1"/>
      <protection/>
    </xf>
    <xf numFmtId="0" fontId="49" fillId="0" borderId="0" xfId="18" applyNumberFormat="1" applyFont="1" applyFill="1" applyBorder="1" applyAlignment="1">
      <alignment horizontal="center" wrapText="1"/>
      <protection/>
    </xf>
    <xf numFmtId="0" fontId="50" fillId="0" borderId="0" xfId="18" applyFont="1" applyFill="1" applyBorder="1" applyAlignment="1">
      <alignment horizontal="center" wrapText="1"/>
      <protection/>
    </xf>
    <xf numFmtId="21" fontId="50" fillId="0" borderId="0" xfId="18" applyNumberFormat="1" applyFont="1" applyFill="1" applyBorder="1" applyAlignment="1">
      <alignment horizontal="center" wrapText="1"/>
      <protection/>
    </xf>
    <xf numFmtId="0" fontId="50" fillId="0" borderId="0" xfId="18" applyNumberFormat="1" applyFont="1" applyFill="1" applyBorder="1" applyAlignment="1">
      <alignment horizontal="center" wrapText="1"/>
      <protection/>
    </xf>
    <xf numFmtId="0" fontId="26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28" fillId="0" borderId="0" xfId="0" applyFont="1" applyBorder="1" applyAlignment="1">
      <alignment horizontal="center"/>
    </xf>
    <xf numFmtId="21" fontId="28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1" fontId="0" fillId="0" borderId="0" xfId="0" applyNumberForma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21" fontId="28" fillId="0" borderId="0" xfId="0" applyNumberFormat="1" applyFont="1" applyFill="1" applyBorder="1" applyAlignment="1">
      <alignment horizontal="center"/>
    </xf>
    <xf numFmtId="170" fontId="49" fillId="0" borderId="0" xfId="18" applyNumberFormat="1" applyFont="1" applyFill="1" applyBorder="1" applyAlignment="1">
      <alignment horizontal="center" vertical="center" wrapText="1"/>
      <protection/>
    </xf>
    <xf numFmtId="170" fontId="49" fillId="0" borderId="0" xfId="18" applyNumberFormat="1" applyFont="1" applyFill="1" applyBorder="1" applyAlignment="1">
      <alignment horizontal="center" vertical="center" wrapText="1"/>
      <protection/>
    </xf>
    <xf numFmtId="168" fontId="2" fillId="3" borderId="24" xfId="0" applyNumberFormat="1" applyFont="1" applyFill="1" applyBorder="1" applyAlignment="1">
      <alignment horizontal="center" wrapText="1"/>
    </xf>
    <xf numFmtId="168" fontId="2" fillId="3" borderId="4" xfId="0" applyNumberFormat="1" applyFont="1" applyFill="1" applyBorder="1" applyAlignment="1">
      <alignment horizontal="center" wrapText="1"/>
    </xf>
    <xf numFmtId="0" fontId="2" fillId="0" borderId="40" xfId="0" applyFont="1" applyFill="1" applyBorder="1" applyAlignment="1">
      <alignment wrapText="1"/>
    </xf>
    <xf numFmtId="0" fontId="2" fillId="0" borderId="40" xfId="0" applyFont="1" applyFill="1" applyBorder="1" applyAlignment="1">
      <alignment horizontal="right" wrapText="1"/>
    </xf>
    <xf numFmtId="0" fontId="2" fillId="0" borderId="43" xfId="0" applyFont="1" applyFill="1" applyBorder="1" applyAlignment="1">
      <alignment wrapText="1"/>
    </xf>
    <xf numFmtId="0" fontId="2" fillId="0" borderId="40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167" fontId="2" fillId="0" borderId="31" xfId="0" applyNumberFormat="1" applyFont="1" applyFill="1" applyBorder="1" applyAlignment="1">
      <alignment horizontal="center" wrapText="1"/>
    </xf>
    <xf numFmtId="21" fontId="2" fillId="0" borderId="55" xfId="0" applyNumberFormat="1" applyFont="1" applyFill="1" applyBorder="1" applyAlignment="1">
      <alignment horizontal="center" wrapText="1"/>
    </xf>
    <xf numFmtId="0" fontId="2" fillId="5" borderId="28" xfId="0" applyFont="1" applyFill="1" applyBorder="1" applyAlignment="1">
      <alignment horizontal="right" wrapText="1"/>
    </xf>
    <xf numFmtId="0" fontId="2" fillId="5" borderId="56" xfId="0" applyFont="1" applyFill="1" applyBorder="1" applyAlignment="1">
      <alignment horizontal="center" wrapText="1"/>
    </xf>
    <xf numFmtId="0" fontId="2" fillId="5" borderId="40" xfId="0" applyFont="1" applyFill="1" applyBorder="1" applyAlignment="1">
      <alignment wrapText="1"/>
    </xf>
    <xf numFmtId="0" fontId="2" fillId="5" borderId="7" xfId="0" applyFont="1" applyFill="1" applyBorder="1" applyAlignment="1">
      <alignment horizontal="right" wrapText="1"/>
    </xf>
    <xf numFmtId="0" fontId="2" fillId="5" borderId="31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wrapText="1"/>
    </xf>
    <xf numFmtId="0" fontId="2" fillId="5" borderId="11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5" borderId="8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167" fontId="1" fillId="3" borderId="24" xfId="0" applyNumberFormat="1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0" fillId="7" borderId="0" xfId="0" applyFill="1" applyAlignment="1">
      <alignment/>
    </xf>
    <xf numFmtId="21" fontId="26" fillId="3" borderId="7" xfId="0" applyNumberFormat="1" applyFont="1" applyFill="1" applyBorder="1" applyAlignment="1">
      <alignment horizontal="center" wrapText="1"/>
    </xf>
    <xf numFmtId="168" fontId="26" fillId="3" borderId="31" xfId="0" applyNumberFormat="1" applyFont="1" applyFill="1" applyBorder="1" applyAlignment="1">
      <alignment horizontal="center" wrapText="1"/>
    </xf>
    <xf numFmtId="167" fontId="26" fillId="3" borderId="8" xfId="0" applyNumberFormat="1" applyFont="1" applyFill="1" applyBorder="1" applyAlignment="1">
      <alignment horizontal="center" wrapText="1"/>
    </xf>
    <xf numFmtId="21" fontId="26" fillId="3" borderId="10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50" fillId="0" borderId="0" xfId="18" applyNumberFormat="1" applyFont="1" applyFill="1" applyBorder="1" applyAlignment="1">
      <alignment horizontal="center" wrapText="1"/>
      <protection/>
    </xf>
    <xf numFmtId="170" fontId="50" fillId="0" borderId="0" xfId="18" applyNumberFormat="1" applyFont="1" applyFill="1" applyBorder="1" applyAlignment="1">
      <alignment horizontal="center" vertical="center" wrapText="1"/>
      <protection/>
    </xf>
    <xf numFmtId="0" fontId="3" fillId="5" borderId="7" xfId="0" applyFont="1" applyFill="1" applyBorder="1" applyAlignment="1">
      <alignment horizontal="right" wrapText="1"/>
    </xf>
    <xf numFmtId="0" fontId="3" fillId="5" borderId="11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wrapText="1"/>
    </xf>
    <xf numFmtId="21" fontId="3" fillId="3" borderId="7" xfId="0" applyNumberFormat="1" applyFont="1" applyFill="1" applyBorder="1" applyAlignment="1">
      <alignment horizontal="center" wrapText="1"/>
    </xf>
    <xf numFmtId="168" fontId="3" fillId="3" borderId="31" xfId="0" applyNumberFormat="1" applyFont="1" applyFill="1" applyBorder="1" applyAlignment="1">
      <alignment horizontal="center" wrapText="1"/>
    </xf>
    <xf numFmtId="167" fontId="3" fillId="3" borderId="8" xfId="0" applyNumberFormat="1" applyFont="1" applyFill="1" applyBorder="1" applyAlignment="1">
      <alignment horizontal="center" wrapText="1"/>
    </xf>
    <xf numFmtId="21" fontId="3" fillId="3" borderId="10" xfId="0" applyNumberFormat="1" applyFont="1" applyFill="1" applyBorder="1" applyAlignment="1">
      <alignment horizontal="center"/>
    </xf>
    <xf numFmtId="21" fontId="26" fillId="3" borderId="5" xfId="0" applyNumberFormat="1" applyFont="1" applyFill="1" applyBorder="1" applyAlignment="1">
      <alignment horizontal="center" wrapText="1"/>
    </xf>
    <xf numFmtId="168" fontId="26" fillId="3" borderId="11" xfId="0" applyNumberFormat="1" applyFont="1" applyFill="1" applyBorder="1" applyAlignment="1">
      <alignment horizontal="center" wrapText="1"/>
    </xf>
    <xf numFmtId="167" fontId="26" fillId="3" borderId="4" xfId="0" applyNumberFormat="1" applyFont="1" applyFill="1" applyBorder="1" applyAlignment="1">
      <alignment horizontal="center" wrapText="1"/>
    </xf>
    <xf numFmtId="21" fontId="26" fillId="3" borderId="15" xfId="0" applyNumberFormat="1" applyFont="1" applyFill="1" applyBorder="1" applyAlignment="1">
      <alignment horizontal="center"/>
    </xf>
    <xf numFmtId="21" fontId="26" fillId="3" borderId="31" xfId="0" applyNumberFormat="1" applyFont="1" applyFill="1" applyBorder="1" applyAlignment="1">
      <alignment horizontal="center" wrapText="1"/>
    </xf>
    <xf numFmtId="1" fontId="1" fillId="0" borderId="4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21" fontId="0" fillId="0" borderId="3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28" fillId="5" borderId="18" xfId="0" applyFont="1" applyFill="1" applyBorder="1" applyAlignment="1">
      <alignment horizontal="center"/>
    </xf>
    <xf numFmtId="0" fontId="28" fillId="5" borderId="57" xfId="0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0" fontId="6" fillId="5" borderId="25" xfId="0" applyFont="1" applyFill="1" applyBorder="1" applyAlignment="1">
      <alignment horizontal="center" wrapText="1"/>
    </xf>
    <xf numFmtId="0" fontId="6" fillId="5" borderId="6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right"/>
    </xf>
    <xf numFmtId="21" fontId="51" fillId="0" borderId="55" xfId="18" applyNumberFormat="1" applyFont="1" applyFill="1" applyBorder="1" applyAlignment="1">
      <alignment horizontal="center" wrapText="1"/>
      <protection/>
    </xf>
    <xf numFmtId="21" fontId="51" fillId="0" borderId="58" xfId="18" applyNumberFormat="1" applyFont="1" applyFill="1" applyBorder="1" applyAlignment="1">
      <alignment horizontal="center" wrapText="1"/>
      <protection/>
    </xf>
    <xf numFmtId="21" fontId="51" fillId="0" borderId="59" xfId="18" applyNumberFormat="1" applyFont="1" applyFill="1" applyBorder="1" applyAlignment="1">
      <alignment horizontal="center" wrapText="1"/>
      <protection/>
    </xf>
    <xf numFmtId="21" fontId="51" fillId="0" borderId="7" xfId="18" applyNumberFormat="1" applyFont="1" applyFill="1" applyBorder="1" applyAlignment="1">
      <alignment horizontal="center" wrapText="1"/>
      <protection/>
    </xf>
    <xf numFmtId="0" fontId="2" fillId="5" borderId="5" xfId="0" applyFont="1" applyFill="1" applyBorder="1" applyAlignment="1">
      <alignment horizontal="right" wrapText="1"/>
    </xf>
    <xf numFmtId="0" fontId="26" fillId="5" borderId="7" xfId="0" applyFont="1" applyFill="1" applyBorder="1" applyAlignment="1">
      <alignment horizontal="right" wrapText="1"/>
    </xf>
    <xf numFmtId="0" fontId="26" fillId="5" borderId="31" xfId="0" applyFont="1" applyFill="1" applyBorder="1" applyAlignment="1">
      <alignment horizontal="center" wrapText="1"/>
    </xf>
    <xf numFmtId="0" fontId="26" fillId="5" borderId="8" xfId="0" applyFont="1" applyFill="1" applyBorder="1" applyAlignment="1">
      <alignment wrapText="1"/>
    </xf>
    <xf numFmtId="0" fontId="26" fillId="5" borderId="5" xfId="0" applyFont="1" applyFill="1" applyBorder="1" applyAlignment="1">
      <alignment horizontal="right" wrapText="1"/>
    </xf>
    <xf numFmtId="0" fontId="26" fillId="5" borderId="11" xfId="0" applyFont="1" applyFill="1" applyBorder="1" applyAlignment="1">
      <alignment horizontal="center" wrapText="1"/>
    </xf>
    <xf numFmtId="0" fontId="26" fillId="5" borderId="4" xfId="0" applyFont="1" applyFill="1" applyBorder="1" applyAlignment="1">
      <alignment wrapText="1"/>
    </xf>
    <xf numFmtId="0" fontId="2" fillId="5" borderId="23" xfId="0" applyFont="1" applyFill="1" applyBorder="1" applyAlignment="1">
      <alignment horizontal="right" wrapText="1"/>
    </xf>
    <xf numFmtId="0" fontId="2" fillId="5" borderId="15" xfId="0" applyFont="1" applyFill="1" applyBorder="1" applyAlignment="1">
      <alignment wrapText="1"/>
    </xf>
    <xf numFmtId="0" fontId="2" fillId="5" borderId="10" xfId="0" applyFont="1" applyFill="1" applyBorder="1" applyAlignment="1">
      <alignment wrapText="1"/>
    </xf>
    <xf numFmtId="0" fontId="26" fillId="5" borderId="4" xfId="0" applyFont="1" applyFill="1" applyBorder="1" applyAlignment="1">
      <alignment horizontal="center" wrapText="1"/>
    </xf>
    <xf numFmtId="0" fontId="26" fillId="5" borderId="15" xfId="0" applyFont="1" applyFill="1" applyBorder="1" applyAlignment="1">
      <alignment wrapText="1"/>
    </xf>
    <xf numFmtId="0" fontId="2" fillId="5" borderId="24" xfId="0" applyFont="1" applyFill="1" applyBorder="1" applyAlignment="1">
      <alignment horizontal="center" wrapText="1"/>
    </xf>
    <xf numFmtId="0" fontId="2" fillId="5" borderId="47" xfId="0" applyFont="1" applyFill="1" applyBorder="1" applyAlignment="1">
      <alignment wrapText="1"/>
    </xf>
    <xf numFmtId="0" fontId="0" fillId="0" borderId="0" xfId="0" applyFont="1" applyAlignment="1">
      <alignment/>
    </xf>
    <xf numFmtId="0" fontId="49" fillId="0" borderId="0" xfId="18" applyFont="1" applyFill="1" applyBorder="1" applyAlignment="1">
      <alignment horizontal="center" vertical="center"/>
      <protection/>
    </xf>
    <xf numFmtId="0" fontId="49" fillId="0" borderId="0" xfId="1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50" fillId="0" borderId="0" xfId="18" applyFont="1" applyFill="1" applyBorder="1" applyAlignment="1">
      <alignment wrapText="1"/>
      <protection/>
    </xf>
    <xf numFmtId="0" fontId="50" fillId="0" borderId="0" xfId="18" applyFont="1" applyFill="1" applyBorder="1" applyAlignment="1">
      <alignment horizontal="center" wrapText="1"/>
      <protection/>
    </xf>
    <xf numFmtId="21" fontId="50" fillId="0" borderId="0" xfId="18" applyNumberFormat="1" applyFont="1" applyFill="1" applyBorder="1" applyAlignment="1">
      <alignment horizontal="center" wrapText="1"/>
      <protection/>
    </xf>
    <xf numFmtId="0" fontId="26" fillId="0" borderId="0" xfId="0" applyFont="1" applyFill="1" applyAlignment="1">
      <alignment/>
    </xf>
    <xf numFmtId="21" fontId="54" fillId="0" borderId="55" xfId="18" applyNumberFormat="1" applyFont="1" applyFill="1" applyBorder="1" applyAlignment="1">
      <alignment horizontal="center" wrapText="1"/>
      <protection/>
    </xf>
    <xf numFmtId="21" fontId="51" fillId="0" borderId="60" xfId="18" applyNumberFormat="1" applyFont="1" applyFill="1" applyBorder="1" applyAlignment="1">
      <alignment horizontal="center" wrapText="1"/>
      <protection/>
    </xf>
    <xf numFmtId="21" fontId="51" fillId="0" borderId="60" xfId="18" applyNumberFormat="1" applyFont="1" applyFill="1" applyBorder="1" applyAlignment="1">
      <alignment horizontal="center" vertical="center" wrapText="1"/>
      <protection/>
    </xf>
    <xf numFmtId="0" fontId="2" fillId="0" borderId="29" xfId="0" applyFont="1" applyFill="1" applyBorder="1" applyAlignment="1">
      <alignment wrapText="1"/>
    </xf>
    <xf numFmtId="0" fontId="26" fillId="0" borderId="8" xfId="0" applyFont="1" applyFill="1" applyBorder="1" applyAlignment="1">
      <alignment wrapText="1"/>
    </xf>
    <xf numFmtId="0" fontId="26" fillId="0" borderId="4" xfId="0" applyFont="1" applyFill="1" applyBorder="1" applyAlignment="1">
      <alignment horizontal="right" wrapText="1"/>
    </xf>
    <xf numFmtId="0" fontId="26" fillId="0" borderId="4" xfId="0" applyFont="1" applyFill="1" applyBorder="1" applyAlignment="1">
      <alignment wrapText="1"/>
    </xf>
    <xf numFmtId="0" fontId="26" fillId="0" borderId="45" xfId="0" applyFont="1" applyFill="1" applyBorder="1" applyAlignment="1">
      <alignment wrapText="1"/>
    </xf>
    <xf numFmtId="0" fontId="26" fillId="0" borderId="8" xfId="0" applyFont="1" applyFill="1" applyBorder="1" applyAlignment="1">
      <alignment horizont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45" xfId="0" applyFont="1" applyFill="1" applyBorder="1" applyAlignment="1">
      <alignment horizontal="center" wrapText="1"/>
    </xf>
    <xf numFmtId="0" fontId="26" fillId="0" borderId="15" xfId="0" applyFont="1" applyFill="1" applyBorder="1" applyAlignment="1">
      <alignment wrapText="1"/>
    </xf>
    <xf numFmtId="21" fontId="54" fillId="0" borderId="60" xfId="18" applyNumberFormat="1" applyFont="1" applyFill="1" applyBorder="1" applyAlignment="1">
      <alignment horizontal="center" wrapText="1"/>
      <protection/>
    </xf>
    <xf numFmtId="1" fontId="26" fillId="0" borderId="54" xfId="0" applyNumberFormat="1" applyFont="1" applyFill="1" applyBorder="1" applyAlignment="1">
      <alignment horizontal="center" wrapText="1"/>
    </xf>
    <xf numFmtId="21" fontId="26" fillId="0" borderId="10" xfId="0" applyNumberFormat="1" applyFont="1" applyFill="1" applyBorder="1" applyAlignment="1">
      <alignment horizontal="center"/>
    </xf>
    <xf numFmtId="21" fontId="26" fillId="0" borderId="7" xfId="0" applyNumberFormat="1" applyFont="1" applyFill="1" applyBorder="1" applyAlignment="1">
      <alignment horizontal="center" wrapText="1"/>
    </xf>
    <xf numFmtId="168" fontId="26" fillId="0" borderId="7" xfId="0" applyNumberFormat="1" applyFont="1" applyFill="1" applyBorder="1" applyAlignment="1">
      <alignment horizontal="center" wrapText="1"/>
    </xf>
    <xf numFmtId="167" fontId="26" fillId="0" borderId="54" xfId="0" applyNumberFormat="1" applyFont="1" applyFill="1" applyBorder="1" applyAlignment="1">
      <alignment horizontal="center" wrapText="1"/>
    </xf>
    <xf numFmtId="0" fontId="26" fillId="0" borderId="8" xfId="0" applyFont="1" applyFill="1" applyBorder="1" applyAlignment="1">
      <alignment horizontal="right" wrapText="1"/>
    </xf>
    <xf numFmtId="0" fontId="26" fillId="0" borderId="53" xfId="0" applyFont="1" applyFill="1" applyBorder="1" applyAlignment="1">
      <alignment wrapText="1"/>
    </xf>
    <xf numFmtId="0" fontId="26" fillId="0" borderId="53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wrapText="1"/>
    </xf>
    <xf numFmtId="167" fontId="26" fillId="0" borderId="31" xfId="0" applyNumberFormat="1" applyFont="1" applyFill="1" applyBorder="1" applyAlignment="1">
      <alignment horizontal="center" wrapText="1"/>
    </xf>
    <xf numFmtId="21" fontId="26" fillId="0" borderId="15" xfId="0" applyNumberFormat="1" applyFont="1" applyFill="1" applyBorder="1" applyAlignment="1">
      <alignment horizontal="center"/>
    </xf>
    <xf numFmtId="0" fontId="26" fillId="6" borderId="0" xfId="0" applyFont="1" applyFill="1" applyAlignment="1">
      <alignment/>
    </xf>
    <xf numFmtId="21" fontId="26" fillId="0" borderId="11" xfId="0" applyNumberFormat="1" applyFont="1" applyFill="1" applyBorder="1" applyAlignment="1">
      <alignment horizontal="center" wrapText="1"/>
    </xf>
    <xf numFmtId="3" fontId="26" fillId="0" borderId="54" xfId="0" applyNumberFormat="1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55" fillId="0" borderId="15" xfId="0" applyFont="1" applyFill="1" applyBorder="1" applyAlignment="1">
      <alignment wrapText="1"/>
    </xf>
    <xf numFmtId="21" fontId="54" fillId="0" borderId="11" xfId="18" applyNumberFormat="1" applyFont="1" applyFill="1" applyBorder="1" applyAlignment="1">
      <alignment horizontal="center" wrapText="1"/>
      <protection/>
    </xf>
    <xf numFmtId="21" fontId="2" fillId="0" borderId="60" xfId="0" applyNumberFormat="1" applyFont="1" applyFill="1" applyBorder="1" applyAlignment="1">
      <alignment horizontal="center" wrapText="1"/>
    </xf>
    <xf numFmtId="21" fontId="51" fillId="0" borderId="11" xfId="18" applyNumberFormat="1" applyFont="1" applyFill="1" applyBorder="1" applyAlignment="1">
      <alignment horizontal="center" wrapText="1"/>
      <protection/>
    </xf>
    <xf numFmtId="1" fontId="26" fillId="0" borderId="19" xfId="0" applyNumberFormat="1" applyFont="1" applyFill="1" applyBorder="1" applyAlignment="1">
      <alignment horizontal="center" wrapText="1"/>
    </xf>
    <xf numFmtId="21" fontId="51" fillId="0" borderId="5" xfId="18" applyNumberFormat="1" applyFont="1" applyFill="1" applyBorder="1" applyAlignment="1">
      <alignment horizontal="center" wrapText="1"/>
      <protection/>
    </xf>
    <xf numFmtId="21" fontId="2" fillId="0" borderId="58" xfId="0" applyNumberFormat="1" applyFont="1" applyFill="1" applyBorder="1" applyAlignment="1">
      <alignment horizontal="center" wrapText="1"/>
    </xf>
    <xf numFmtId="21" fontId="26" fillId="0" borderId="55" xfId="0" applyNumberFormat="1" applyFont="1" applyFill="1" applyBorder="1" applyAlignment="1">
      <alignment horizontal="center" wrapText="1"/>
    </xf>
    <xf numFmtId="0" fontId="50" fillId="0" borderId="4" xfId="18" applyFont="1" applyFill="1" applyBorder="1" applyAlignment="1">
      <alignment wrapText="1"/>
      <protection/>
    </xf>
    <xf numFmtId="21" fontId="53" fillId="5" borderId="0" xfId="18" applyNumberFormat="1" applyFont="1" applyFill="1" applyBorder="1" applyAlignment="1">
      <alignment wrapText="1"/>
      <protection/>
    </xf>
    <xf numFmtId="0" fontId="49" fillId="0" borderId="4" xfId="18" applyFont="1" applyFill="1" applyBorder="1" applyAlignment="1">
      <alignment wrapText="1"/>
      <protection/>
    </xf>
    <xf numFmtId="0" fontId="50" fillId="0" borderId="4" xfId="18" applyFont="1" applyFill="1" applyBorder="1" applyAlignment="1">
      <alignment horizontal="center" wrapText="1"/>
      <protection/>
    </xf>
    <xf numFmtId="167" fontId="53" fillId="5" borderId="0" xfId="18" applyNumberFormat="1" applyFont="1" applyFill="1" applyBorder="1" applyAlignment="1">
      <alignment horizontal="center" wrapText="1"/>
      <protection/>
    </xf>
    <xf numFmtId="0" fontId="49" fillId="0" borderId="4" xfId="18" applyFont="1" applyFill="1" applyBorder="1" applyAlignment="1">
      <alignment horizontal="center" wrapText="1"/>
      <protection/>
    </xf>
    <xf numFmtId="21" fontId="50" fillId="0" borderId="4" xfId="18" applyNumberFormat="1" applyFont="1" applyFill="1" applyBorder="1" applyAlignment="1">
      <alignment horizontal="center" wrapText="1"/>
      <protection/>
    </xf>
    <xf numFmtId="0" fontId="2" fillId="5" borderId="0" xfId="0" applyFont="1" applyFill="1" applyBorder="1" applyAlignment="1">
      <alignment horizontal="center"/>
    </xf>
    <xf numFmtId="21" fontId="49" fillId="0" borderId="4" xfId="18" applyNumberFormat="1" applyFont="1" applyFill="1" applyBorder="1" applyAlignment="1">
      <alignment horizontal="center" wrapText="1"/>
      <protection/>
    </xf>
    <xf numFmtId="21" fontId="51" fillId="0" borderId="55" xfId="18" applyNumberFormat="1" applyFont="1" applyFill="1" applyBorder="1" applyAlignment="1">
      <alignment horizontal="center" vertical="center" wrapText="1"/>
      <protection/>
    </xf>
    <xf numFmtId="0" fontId="6" fillId="5" borderId="4" xfId="0" applyFont="1" applyFill="1" applyBorder="1" applyAlignment="1">
      <alignment wrapText="1"/>
    </xf>
    <xf numFmtId="21" fontId="2" fillId="0" borderId="61" xfId="0" applyNumberFormat="1" applyFont="1" applyFill="1" applyBorder="1" applyAlignment="1">
      <alignment horizontal="center" wrapText="1"/>
    </xf>
    <xf numFmtId="0" fontId="26" fillId="5" borderId="48" xfId="0" applyFont="1" applyFill="1" applyBorder="1" applyAlignment="1">
      <alignment horizontal="center" wrapText="1"/>
    </xf>
    <xf numFmtId="0" fontId="26" fillId="5" borderId="24" xfId="0" applyFont="1" applyFill="1" applyBorder="1" applyAlignment="1">
      <alignment wrapText="1"/>
    </xf>
    <xf numFmtId="21" fontId="26" fillId="3" borderId="23" xfId="0" applyNumberFormat="1" applyFont="1" applyFill="1" applyBorder="1" applyAlignment="1">
      <alignment horizontal="center" wrapText="1"/>
    </xf>
    <xf numFmtId="168" fontId="26" fillId="3" borderId="48" xfId="0" applyNumberFormat="1" applyFont="1" applyFill="1" applyBorder="1" applyAlignment="1">
      <alignment horizontal="center" wrapText="1"/>
    </xf>
    <xf numFmtId="167" fontId="26" fillId="3" borderId="24" xfId="0" applyNumberFormat="1" applyFont="1" applyFill="1" applyBorder="1" applyAlignment="1">
      <alignment horizontal="center" wrapText="1"/>
    </xf>
    <xf numFmtId="21" fontId="26" fillId="3" borderId="47" xfId="0" applyNumberFormat="1" applyFont="1" applyFill="1" applyBorder="1" applyAlignment="1">
      <alignment horizontal="center"/>
    </xf>
    <xf numFmtId="0" fontId="26" fillId="0" borderId="24" xfId="0" applyFont="1" applyFill="1" applyBorder="1" applyAlignment="1">
      <alignment wrapText="1"/>
    </xf>
    <xf numFmtId="0" fontId="26" fillId="0" borderId="24" xfId="0" applyFont="1" applyFill="1" applyBorder="1" applyAlignment="1">
      <alignment horizontal="right" wrapText="1"/>
    </xf>
    <xf numFmtId="0" fontId="26" fillId="0" borderId="41" xfId="0" applyFont="1" applyFill="1" applyBorder="1" applyAlignment="1">
      <alignment wrapText="1"/>
    </xf>
    <xf numFmtId="0" fontId="26" fillId="0" borderId="24" xfId="0" applyFont="1" applyFill="1" applyBorder="1" applyAlignment="1">
      <alignment horizontal="center" wrapText="1"/>
    </xf>
    <xf numFmtId="0" fontId="26" fillId="0" borderId="41" xfId="0" applyFont="1" applyFill="1" applyBorder="1" applyAlignment="1">
      <alignment horizontal="center" wrapText="1"/>
    </xf>
    <xf numFmtId="0" fontId="26" fillId="0" borderId="47" xfId="0" applyFont="1" applyFill="1" applyBorder="1" applyAlignment="1">
      <alignment wrapText="1"/>
    </xf>
    <xf numFmtId="21" fontId="54" fillId="0" borderId="62" xfId="18" applyNumberFormat="1" applyFont="1" applyFill="1" applyBorder="1" applyAlignment="1">
      <alignment horizontal="center" wrapText="1"/>
      <protection/>
    </xf>
    <xf numFmtId="1" fontId="26" fillId="0" borderId="22" xfId="0" applyNumberFormat="1" applyFont="1" applyFill="1" applyBorder="1" applyAlignment="1">
      <alignment horizontal="center" wrapText="1"/>
    </xf>
    <xf numFmtId="21" fontId="26" fillId="0" borderId="47" xfId="0" applyNumberFormat="1" applyFont="1" applyFill="1" applyBorder="1" applyAlignment="1">
      <alignment horizontal="center"/>
    </xf>
    <xf numFmtId="21" fontId="26" fillId="0" borderId="23" xfId="0" applyNumberFormat="1" applyFont="1" applyFill="1" applyBorder="1" applyAlignment="1">
      <alignment horizontal="center" wrapText="1"/>
    </xf>
    <xf numFmtId="168" fontId="26" fillId="0" borderId="23" xfId="0" applyNumberFormat="1" applyFont="1" applyFill="1" applyBorder="1" applyAlignment="1">
      <alignment horizontal="center" wrapText="1"/>
    </xf>
    <xf numFmtId="167" fontId="26" fillId="0" borderId="22" xfId="0" applyNumberFormat="1" applyFont="1" applyFill="1" applyBorder="1" applyAlignment="1">
      <alignment horizontal="center" wrapText="1"/>
    </xf>
    <xf numFmtId="0" fontId="2" fillId="0" borderId="40" xfId="0" applyFont="1" applyBorder="1" applyAlignment="1">
      <alignment/>
    </xf>
    <xf numFmtId="21" fontId="2" fillId="0" borderId="59" xfId="0" applyNumberFormat="1" applyFont="1" applyFill="1" applyBorder="1" applyAlignment="1">
      <alignment horizontal="center" wrapText="1"/>
    </xf>
    <xf numFmtId="21" fontId="51" fillId="0" borderId="63" xfId="18" applyNumberFormat="1" applyFont="1" applyFill="1" applyBorder="1" applyAlignment="1">
      <alignment horizontal="center" wrapText="1"/>
      <protection/>
    </xf>
    <xf numFmtId="0" fontId="0" fillId="0" borderId="4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21" fontId="51" fillId="0" borderId="64" xfId="18" applyNumberFormat="1" applyFont="1" applyFill="1" applyBorder="1" applyAlignment="1">
      <alignment horizontal="center" wrapText="1"/>
      <protection/>
    </xf>
    <xf numFmtId="0" fontId="2" fillId="5" borderId="25" xfId="0" applyFont="1" applyFill="1" applyBorder="1" applyAlignment="1">
      <alignment horizontal="right" wrapText="1"/>
    </xf>
    <xf numFmtId="0" fontId="26" fillId="5" borderId="12" xfId="0" applyFont="1" applyFill="1" applyBorder="1" applyAlignment="1">
      <alignment horizontal="center" wrapText="1"/>
    </xf>
    <xf numFmtId="0" fontId="26" fillId="5" borderId="6" xfId="0" applyFont="1" applyFill="1" applyBorder="1" applyAlignment="1">
      <alignment wrapText="1"/>
    </xf>
    <xf numFmtId="0" fontId="26" fillId="0" borderId="6" xfId="0" applyFont="1" applyFill="1" applyBorder="1" applyAlignment="1">
      <alignment horizontal="right" wrapText="1"/>
    </xf>
    <xf numFmtId="0" fontId="26" fillId="0" borderId="6" xfId="0" applyFont="1" applyFill="1" applyBorder="1" applyAlignment="1">
      <alignment wrapText="1"/>
    </xf>
    <xf numFmtId="0" fontId="26" fillId="0" borderId="65" xfId="0" applyFont="1" applyFill="1" applyBorder="1" applyAlignment="1">
      <alignment wrapText="1"/>
    </xf>
    <xf numFmtId="0" fontId="26" fillId="0" borderId="6" xfId="0" applyFont="1" applyFill="1" applyBorder="1" applyAlignment="1">
      <alignment horizontal="center" wrapText="1"/>
    </xf>
    <xf numFmtId="0" fontId="26" fillId="0" borderId="65" xfId="0" applyFont="1" applyFill="1" applyBorder="1" applyAlignment="1">
      <alignment horizontal="center" wrapText="1"/>
    </xf>
    <xf numFmtId="0" fontId="26" fillId="0" borderId="26" xfId="0" applyFont="1" applyFill="1" applyBorder="1" applyAlignment="1">
      <alignment wrapText="1"/>
    </xf>
    <xf numFmtId="21" fontId="26" fillId="0" borderId="66" xfId="0" applyNumberFormat="1" applyFont="1" applyFill="1" applyBorder="1" applyAlignment="1">
      <alignment horizontal="center" wrapText="1"/>
    </xf>
    <xf numFmtId="21" fontId="26" fillId="0" borderId="26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wrapText="1"/>
    </xf>
    <xf numFmtId="21" fontId="51" fillId="0" borderId="61" xfId="18" applyNumberFormat="1" applyFont="1" applyFill="1" applyBorder="1" applyAlignment="1">
      <alignment horizontal="center" wrapText="1"/>
      <protection/>
    </xf>
    <xf numFmtId="21" fontId="26" fillId="0" borderId="5" xfId="0" applyNumberFormat="1" applyFont="1" applyFill="1" applyBorder="1" applyAlignment="1">
      <alignment horizontal="center" wrapText="1"/>
    </xf>
    <xf numFmtId="168" fontId="26" fillId="0" borderId="5" xfId="0" applyNumberFormat="1" applyFont="1" applyFill="1" applyBorder="1" applyAlignment="1">
      <alignment horizontal="center" wrapText="1"/>
    </xf>
    <xf numFmtId="167" fontId="26" fillId="0" borderId="11" xfId="0" applyNumberFormat="1" applyFont="1" applyFill="1" applyBorder="1" applyAlignment="1">
      <alignment horizontal="center" wrapText="1"/>
    </xf>
    <xf numFmtId="168" fontId="2" fillId="3" borderId="48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right" wrapText="1"/>
    </xf>
    <xf numFmtId="0" fontId="2" fillId="0" borderId="6" xfId="0" applyFont="1" applyFill="1" applyBorder="1" applyAlignment="1">
      <alignment wrapText="1"/>
    </xf>
    <xf numFmtId="0" fontId="2" fillId="0" borderId="65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 wrapText="1"/>
    </xf>
    <xf numFmtId="0" fontId="2" fillId="0" borderId="6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wrapText="1"/>
    </xf>
    <xf numFmtId="21" fontId="2" fillId="0" borderId="26" xfId="0" applyNumberFormat="1" applyFont="1" applyFill="1" applyBorder="1" applyAlignment="1">
      <alignment horizontal="center"/>
    </xf>
    <xf numFmtId="167" fontId="26" fillId="0" borderId="48" xfId="0" applyNumberFormat="1" applyFont="1" applyFill="1" applyBorder="1" applyAlignment="1">
      <alignment horizontal="center" wrapText="1"/>
    </xf>
    <xf numFmtId="167" fontId="2" fillId="3" borderId="6" xfId="0" applyNumberFormat="1" applyFont="1" applyFill="1" applyBorder="1" applyAlignment="1">
      <alignment horizontal="center" wrapText="1"/>
    </xf>
    <xf numFmtId="21" fontId="2" fillId="3" borderId="26" xfId="0" applyNumberFormat="1" applyFont="1" applyFill="1" applyBorder="1" applyAlignment="1">
      <alignment horizontal="center"/>
    </xf>
    <xf numFmtId="21" fontId="2" fillId="0" borderId="25" xfId="0" applyNumberFormat="1" applyFont="1" applyFill="1" applyBorder="1" applyAlignment="1">
      <alignment horizontal="center" wrapText="1"/>
    </xf>
    <xf numFmtId="168" fontId="2" fillId="0" borderId="25" xfId="0" applyNumberFormat="1" applyFont="1" applyFill="1" applyBorder="1" applyAlignment="1">
      <alignment horizontal="center" wrapText="1"/>
    </xf>
    <xf numFmtId="1" fontId="2" fillId="0" borderId="67" xfId="0" applyNumberFormat="1" applyFont="1" applyFill="1" applyBorder="1" applyAlignment="1">
      <alignment horizontal="center" wrapText="1"/>
    </xf>
    <xf numFmtId="167" fontId="2" fillId="0" borderId="67" xfId="0" applyNumberFormat="1" applyFont="1" applyFill="1" applyBorder="1" applyAlignment="1">
      <alignment horizontal="center" wrapText="1"/>
    </xf>
    <xf numFmtId="21" fontId="51" fillId="0" borderId="68" xfId="18" applyNumberFormat="1" applyFont="1" applyFill="1" applyBorder="1" applyAlignment="1">
      <alignment horizontal="center" wrapText="1"/>
      <protection/>
    </xf>
    <xf numFmtId="0" fontId="26" fillId="5" borderId="25" xfId="0" applyFont="1" applyFill="1" applyBorder="1" applyAlignment="1">
      <alignment horizontal="right" wrapText="1"/>
    </xf>
    <xf numFmtId="168" fontId="2" fillId="3" borderId="12" xfId="0" applyNumberFormat="1" applyFont="1" applyFill="1" applyBorder="1" applyAlignment="1">
      <alignment horizontal="center" wrapText="1"/>
    </xf>
    <xf numFmtId="0" fontId="26" fillId="0" borderId="5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168" fontId="2" fillId="0" borderId="11" xfId="0" applyNumberFormat="1" applyFont="1" applyFill="1" applyBorder="1" applyAlignment="1">
      <alignment horizontal="center" wrapText="1"/>
    </xf>
    <xf numFmtId="0" fontId="2" fillId="5" borderId="12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wrapText="1"/>
    </xf>
    <xf numFmtId="21" fontId="2" fillId="3" borderId="23" xfId="0" applyNumberFormat="1" applyFont="1" applyFill="1" applyBorder="1" applyAlignment="1">
      <alignment horizontal="center" wrapText="1"/>
    </xf>
    <xf numFmtId="21" fontId="51" fillId="0" borderId="31" xfId="18" applyNumberFormat="1" applyFont="1" applyFill="1" applyBorder="1" applyAlignment="1">
      <alignment horizontal="center" wrapText="1"/>
      <protection/>
    </xf>
    <xf numFmtId="168" fontId="2" fillId="0" borderId="23" xfId="0" applyNumberFormat="1" applyFont="1" applyFill="1" applyBorder="1" applyAlignment="1">
      <alignment horizontal="center" wrapText="1"/>
    </xf>
    <xf numFmtId="167" fontId="26" fillId="0" borderId="19" xfId="0" applyNumberFormat="1" applyFont="1" applyFill="1" applyBorder="1" applyAlignment="1">
      <alignment horizontal="center" wrapText="1"/>
    </xf>
    <xf numFmtId="167" fontId="2" fillId="0" borderId="12" xfId="0" applyNumberFormat="1" applyFont="1" applyFill="1" applyBorder="1" applyAlignment="1">
      <alignment horizontal="center" wrapText="1"/>
    </xf>
    <xf numFmtId="0" fontId="49" fillId="0" borderId="4" xfId="18" applyFont="1" applyFill="1" applyBorder="1" applyAlignment="1">
      <alignment wrapText="1"/>
      <protection/>
    </xf>
    <xf numFmtId="0" fontId="49" fillId="0" borderId="4" xfId="18" applyFont="1" applyFill="1" applyBorder="1" applyAlignment="1">
      <alignment horizontal="center" wrapText="1"/>
      <protection/>
    </xf>
    <xf numFmtId="21" fontId="49" fillId="0" borderId="4" xfId="18" applyNumberFormat="1" applyFont="1" applyFill="1" applyBorder="1" applyAlignment="1">
      <alignment horizontal="center" wrapText="1"/>
      <protection/>
    </xf>
    <xf numFmtId="21" fontId="2" fillId="0" borderId="62" xfId="0" applyNumberFormat="1" applyFont="1" applyFill="1" applyBorder="1" applyAlignment="1">
      <alignment horizontal="center" wrapText="1"/>
    </xf>
    <xf numFmtId="21" fontId="54" fillId="0" borderId="59" xfId="18" applyNumberFormat="1" applyFont="1" applyFill="1" applyBorder="1" applyAlignment="1">
      <alignment horizontal="center" wrapText="1"/>
      <protection/>
    </xf>
    <xf numFmtId="21" fontId="54" fillId="0" borderId="5" xfId="18" applyNumberFormat="1" applyFont="1" applyFill="1" applyBorder="1" applyAlignment="1">
      <alignment horizontal="center" wrapText="1"/>
      <protection/>
    </xf>
    <xf numFmtId="0" fontId="50" fillId="0" borderId="0" xfId="18" applyFont="1" applyFill="1" applyBorder="1" applyAlignment="1">
      <alignment horizontal="left" wrapText="1"/>
      <protection/>
    </xf>
    <xf numFmtId="21" fontId="54" fillId="0" borderId="66" xfId="18" applyNumberFormat="1" applyFont="1" applyFill="1" applyBorder="1" applyAlignment="1">
      <alignment horizontal="center" wrapText="1"/>
      <protection/>
    </xf>
    <xf numFmtId="0" fontId="1" fillId="5" borderId="69" xfId="0" applyFont="1" applyFill="1" applyBorder="1" applyAlignment="1">
      <alignment horizontal="center" wrapText="1"/>
    </xf>
    <xf numFmtId="0" fontId="1" fillId="5" borderId="44" xfId="0" applyFont="1" applyFill="1" applyBorder="1" applyAlignment="1">
      <alignment horizontal="center" wrapText="1"/>
    </xf>
    <xf numFmtId="0" fontId="1" fillId="5" borderId="7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wrapText="1"/>
    </xf>
    <xf numFmtId="3" fontId="2" fillId="0" borderId="19" xfId="0" applyNumberFormat="1" applyFont="1" applyFill="1" applyBorder="1" applyAlignment="1">
      <alignment horizontal="center" wrapText="1"/>
    </xf>
    <xf numFmtId="0" fontId="26" fillId="0" borderId="11" xfId="0" applyFont="1" applyFill="1" applyBorder="1" applyAlignment="1">
      <alignment wrapText="1"/>
    </xf>
    <xf numFmtId="0" fontId="56" fillId="0" borderId="15" xfId="0" applyFont="1" applyFill="1" applyBorder="1" applyAlignment="1">
      <alignment wrapText="1"/>
    </xf>
    <xf numFmtId="168" fontId="26" fillId="0" borderId="11" xfId="0" applyNumberFormat="1" applyFont="1" applyFill="1" applyBorder="1" applyAlignment="1">
      <alignment horizontal="center" wrapText="1"/>
    </xf>
    <xf numFmtId="0" fontId="41" fillId="0" borderId="45" xfId="0" applyFont="1" applyFill="1" applyBorder="1" applyAlignment="1">
      <alignment wrapText="1"/>
    </xf>
    <xf numFmtId="21" fontId="26" fillId="0" borderId="58" xfId="0" applyNumberFormat="1" applyFont="1" applyFill="1" applyBorder="1" applyAlignment="1">
      <alignment horizontal="center" wrapText="1"/>
    </xf>
    <xf numFmtId="21" fontId="54" fillId="0" borderId="58" xfId="18" applyNumberFormat="1" applyFont="1" applyFill="1" applyBorder="1" applyAlignment="1">
      <alignment horizontal="center" wrapText="1"/>
      <protection/>
    </xf>
    <xf numFmtId="21" fontId="26" fillId="0" borderId="31" xfId="0" applyNumberFormat="1" applyFont="1" applyFill="1" applyBorder="1" applyAlignment="1">
      <alignment horizontal="center" wrapText="1"/>
    </xf>
    <xf numFmtId="21" fontId="54" fillId="0" borderId="7" xfId="18" applyNumberFormat="1" applyFont="1" applyFill="1" applyBorder="1" applyAlignment="1">
      <alignment horizontal="center" wrapText="1"/>
      <protection/>
    </xf>
    <xf numFmtId="0" fontId="26" fillId="0" borderId="4" xfId="0" applyFont="1" applyFill="1" applyBorder="1" applyAlignment="1">
      <alignment/>
    </xf>
    <xf numFmtId="0" fontId="26" fillId="0" borderId="4" xfId="0" applyFont="1" applyFill="1" applyBorder="1" applyAlignment="1">
      <alignment horizontal="center"/>
    </xf>
    <xf numFmtId="21" fontId="51" fillId="0" borderId="4" xfId="18" applyNumberFormat="1" applyFont="1" applyFill="1" applyBorder="1" applyAlignment="1">
      <alignment horizontal="center" vertical="center"/>
      <protection/>
    </xf>
    <xf numFmtId="21" fontId="51" fillId="0" borderId="8" xfId="18" applyNumberFormat="1" applyFont="1" applyFill="1" applyBorder="1" applyAlignment="1">
      <alignment horizontal="center" vertical="center"/>
      <protection/>
    </xf>
    <xf numFmtId="21" fontId="51" fillId="0" borderId="38" xfId="18" applyNumberFormat="1" applyFont="1" applyFill="1" applyBorder="1" applyAlignment="1">
      <alignment horizontal="center" vertical="center"/>
      <protection/>
    </xf>
    <xf numFmtId="21" fontId="54" fillId="0" borderId="4" xfId="18" applyNumberFormat="1" applyFont="1" applyFill="1" applyBorder="1" applyAlignment="1">
      <alignment horizontal="center" vertical="center"/>
      <protection/>
    </xf>
    <xf numFmtId="21" fontId="2" fillId="0" borderId="64" xfId="0" applyNumberFormat="1" applyFont="1" applyFill="1" applyBorder="1" applyAlignment="1">
      <alignment horizontal="center" wrapText="1"/>
    </xf>
    <xf numFmtId="21" fontId="54" fillId="0" borderId="64" xfId="18" applyNumberFormat="1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wrapText="1"/>
    </xf>
    <xf numFmtId="21" fontId="51" fillId="0" borderId="5" xfId="18" applyNumberFormat="1" applyFont="1" applyBorder="1" applyAlignment="1">
      <alignment horizontal="center" wrapText="1"/>
      <protection/>
    </xf>
    <xf numFmtId="21" fontId="51" fillId="0" borderId="7" xfId="18" applyNumberFormat="1" applyFont="1" applyFill="1" applyBorder="1" applyAlignment="1">
      <alignment horizontal="center" vertical="center"/>
      <protection/>
    </xf>
    <xf numFmtId="21" fontId="2" fillId="0" borderId="4" xfId="0" applyNumberFormat="1" applyFont="1" applyFill="1" applyBorder="1" applyAlignment="1">
      <alignment horizontal="center" wrapText="1"/>
    </xf>
    <xf numFmtId="21" fontId="51" fillId="0" borderId="4" xfId="18" applyNumberFormat="1" applyFont="1" applyBorder="1" applyAlignment="1">
      <alignment horizontal="center" vertical="center" wrapText="1"/>
      <protection/>
    </xf>
    <xf numFmtId="21" fontId="54" fillId="0" borderId="5" xfId="18" applyNumberFormat="1" applyFont="1" applyFill="1" applyBorder="1" applyAlignment="1">
      <alignment horizontal="center" vertical="center"/>
      <protection/>
    </xf>
    <xf numFmtId="21" fontId="2" fillId="0" borderId="8" xfId="0" applyNumberFormat="1" applyFont="1" applyFill="1" applyBorder="1" applyAlignment="1">
      <alignment horizontal="center" wrapText="1"/>
    </xf>
    <xf numFmtId="21" fontId="51" fillId="0" borderId="55" xfId="18" applyNumberFormat="1" applyFont="1" applyFill="1" applyBorder="1" applyAlignment="1">
      <alignment horizontal="center" vertical="center"/>
      <protection/>
    </xf>
    <xf numFmtId="21" fontId="51" fillId="0" borderId="7" xfId="18" applyNumberFormat="1" applyFont="1" applyBorder="1" applyAlignment="1">
      <alignment horizontal="center" vertical="center" wrapText="1"/>
      <protection/>
    </xf>
    <xf numFmtId="21" fontId="51" fillId="0" borderId="5" xfId="18" applyNumberFormat="1" applyFont="1" applyFill="1" applyBorder="1" applyAlignment="1">
      <alignment horizontal="center" vertical="center"/>
      <protection/>
    </xf>
    <xf numFmtId="21" fontId="54" fillId="0" borderId="55" xfId="18" applyNumberFormat="1" applyFont="1" applyFill="1" applyBorder="1" applyAlignment="1">
      <alignment horizontal="center" vertical="center"/>
      <protection/>
    </xf>
    <xf numFmtId="21" fontId="51" fillId="0" borderId="4" xfId="18" applyNumberFormat="1" applyFont="1" applyFill="1" applyBorder="1" applyAlignment="1">
      <alignment horizontal="center" vertical="center" wrapText="1"/>
      <protection/>
    </xf>
    <xf numFmtId="21" fontId="2" fillId="0" borderId="71" xfId="0" applyNumberFormat="1" applyFont="1" applyFill="1" applyBorder="1" applyAlignment="1">
      <alignment horizontal="center" wrapText="1"/>
    </xf>
    <xf numFmtId="21" fontId="54" fillId="0" borderId="6" xfId="18" applyNumberFormat="1" applyFont="1" applyFill="1" applyBorder="1" applyAlignment="1">
      <alignment horizontal="center" vertical="center"/>
      <protection/>
    </xf>
    <xf numFmtId="21" fontId="51" fillId="0" borderId="72" xfId="18" applyNumberFormat="1" applyFont="1" applyFill="1" applyBorder="1" applyAlignment="1">
      <alignment horizontal="center" wrapText="1"/>
      <protection/>
    </xf>
    <xf numFmtId="21" fontId="51" fillId="0" borderId="73" xfId="18" applyNumberFormat="1" applyFont="1" applyFill="1" applyBorder="1" applyAlignment="1">
      <alignment horizontal="center" wrapText="1"/>
      <protection/>
    </xf>
    <xf numFmtId="21" fontId="51" fillId="0" borderId="66" xfId="18" applyNumberFormat="1" applyFont="1" applyFill="1" applyBorder="1" applyAlignment="1">
      <alignment horizontal="center" vertical="center" wrapText="1"/>
      <protection/>
    </xf>
    <xf numFmtId="21" fontId="2" fillId="0" borderId="73" xfId="0" applyNumberFormat="1" applyFont="1" applyFill="1" applyBorder="1" applyAlignment="1">
      <alignment horizontal="center" wrapText="1"/>
    </xf>
    <xf numFmtId="0" fontId="0" fillId="0" borderId="22" xfId="0" applyFont="1" applyBorder="1" applyAlignment="1">
      <alignment/>
    </xf>
    <xf numFmtId="21" fontId="53" fillId="5" borderId="22" xfId="18" applyNumberFormat="1" applyFont="1" applyFill="1" applyBorder="1" applyAlignment="1">
      <alignment wrapText="1"/>
      <protection/>
    </xf>
    <xf numFmtId="167" fontId="53" fillId="5" borderId="22" xfId="18" applyNumberFormat="1" applyFont="1" applyFill="1" applyBorder="1" applyAlignment="1">
      <alignment horizontal="center" wrapText="1"/>
      <protection/>
    </xf>
    <xf numFmtId="0" fontId="2" fillId="5" borderId="22" xfId="0" applyFont="1" applyFill="1" applyBorder="1" applyAlignment="1">
      <alignment horizontal="center"/>
    </xf>
    <xf numFmtId="168" fontId="2" fillId="3" borderId="56" xfId="0" applyNumberFormat="1" applyFont="1" applyFill="1" applyBorder="1" applyAlignment="1">
      <alignment horizontal="center" wrapText="1"/>
    </xf>
    <xf numFmtId="21" fontId="51" fillId="0" borderId="74" xfId="18" applyNumberFormat="1" applyFont="1" applyFill="1" applyBorder="1" applyAlignment="1">
      <alignment horizontal="center" wrapText="1"/>
      <protection/>
    </xf>
    <xf numFmtId="21" fontId="51" fillId="0" borderId="75" xfId="18" applyNumberFormat="1" applyFont="1" applyFill="1" applyBorder="1" applyAlignment="1">
      <alignment horizontal="center" wrapText="1"/>
      <protection/>
    </xf>
    <xf numFmtId="21" fontId="2" fillId="0" borderId="40" xfId="0" applyNumberFormat="1" applyFont="1" applyFill="1" applyBorder="1" applyAlignment="1">
      <alignment horizontal="center" wrapText="1"/>
    </xf>
    <xf numFmtId="21" fontId="26" fillId="3" borderId="25" xfId="0" applyNumberFormat="1" applyFont="1" applyFill="1" applyBorder="1" applyAlignment="1">
      <alignment horizontal="center" wrapText="1"/>
    </xf>
    <xf numFmtId="167" fontId="26" fillId="3" borderId="6" xfId="0" applyNumberFormat="1" applyFont="1" applyFill="1" applyBorder="1" applyAlignment="1">
      <alignment horizontal="center" wrapText="1"/>
    </xf>
    <xf numFmtId="21" fontId="26" fillId="3" borderId="26" xfId="0" applyNumberFormat="1" applyFont="1" applyFill="1" applyBorder="1" applyAlignment="1">
      <alignment horizontal="center"/>
    </xf>
    <xf numFmtId="21" fontId="26" fillId="0" borderId="25" xfId="0" applyNumberFormat="1" applyFont="1" applyFill="1" applyBorder="1" applyAlignment="1">
      <alignment horizontal="center" wrapText="1"/>
    </xf>
    <xf numFmtId="168" fontId="26" fillId="0" borderId="25" xfId="0" applyNumberFormat="1" applyFont="1" applyFill="1" applyBorder="1" applyAlignment="1">
      <alignment horizontal="center" wrapText="1"/>
    </xf>
    <xf numFmtId="1" fontId="26" fillId="0" borderId="67" xfId="0" applyNumberFormat="1" applyFont="1" applyFill="1" applyBorder="1" applyAlignment="1">
      <alignment horizontal="center" wrapText="1"/>
    </xf>
    <xf numFmtId="21" fontId="54" fillId="0" borderId="66" xfId="18" applyNumberFormat="1" applyFont="1" applyFill="1" applyBorder="1" applyAlignment="1">
      <alignment horizontal="center" vertical="center" wrapText="1"/>
      <protection/>
    </xf>
    <xf numFmtId="167" fontId="26" fillId="0" borderId="67" xfId="0" applyNumberFormat="1" applyFont="1" applyFill="1" applyBorder="1" applyAlignment="1">
      <alignment horizontal="center" wrapText="1"/>
    </xf>
    <xf numFmtId="167" fontId="26" fillId="0" borderId="12" xfId="0" applyNumberFormat="1" applyFont="1" applyFill="1" applyBorder="1" applyAlignment="1">
      <alignment horizontal="center" wrapText="1"/>
    </xf>
    <xf numFmtId="21" fontId="2" fillId="0" borderId="72" xfId="0" applyNumberFormat="1" applyFont="1" applyFill="1" applyBorder="1" applyAlignment="1">
      <alignment horizontal="center" wrapText="1"/>
    </xf>
    <xf numFmtId="3" fontId="2" fillId="0" borderId="67" xfId="0" applyNumberFormat="1" applyFont="1" applyFill="1" applyBorder="1" applyAlignment="1">
      <alignment horizontal="center" wrapText="1"/>
    </xf>
    <xf numFmtId="21" fontId="2" fillId="0" borderId="6" xfId="0" applyNumberFormat="1" applyFont="1" applyFill="1" applyBorder="1" applyAlignment="1">
      <alignment horizontal="center" wrapText="1"/>
    </xf>
    <xf numFmtId="21" fontId="2" fillId="3" borderId="48" xfId="0" applyNumberFormat="1" applyFont="1" applyFill="1" applyBorder="1" applyAlignment="1">
      <alignment horizontal="center" wrapText="1"/>
    </xf>
    <xf numFmtId="21" fontId="51" fillId="0" borderId="48" xfId="18" applyNumberFormat="1" applyFont="1" applyBorder="1" applyAlignment="1">
      <alignment horizontal="center" wrapText="1"/>
      <protection/>
    </xf>
    <xf numFmtId="168" fontId="2" fillId="3" borderId="6" xfId="0" applyNumberFormat="1" applyFont="1" applyFill="1" applyBorder="1" applyAlignment="1">
      <alignment horizontal="center" wrapText="1"/>
    </xf>
    <xf numFmtId="0" fontId="2" fillId="0" borderId="31" xfId="0" applyFont="1" applyFill="1" applyBorder="1" applyAlignment="1">
      <alignment wrapText="1"/>
    </xf>
    <xf numFmtId="168" fontId="2" fillId="0" borderId="31" xfId="0" applyNumberFormat="1" applyFont="1" applyFill="1" applyBorder="1" applyAlignment="1">
      <alignment horizontal="center" wrapText="1"/>
    </xf>
    <xf numFmtId="0" fontId="26" fillId="5" borderId="6" xfId="0" applyFont="1" applyFill="1" applyBorder="1" applyAlignment="1">
      <alignment horizontal="center" wrapText="1"/>
    </xf>
    <xf numFmtId="0" fontId="26" fillId="5" borderId="26" xfId="0" applyFont="1" applyFill="1" applyBorder="1" applyAlignment="1">
      <alignment wrapText="1"/>
    </xf>
    <xf numFmtId="168" fontId="26" fillId="3" borderId="12" xfId="0" applyNumberFormat="1" applyFont="1" applyFill="1" applyBorder="1" applyAlignment="1">
      <alignment horizontal="center" wrapText="1"/>
    </xf>
    <xf numFmtId="0" fontId="26" fillId="0" borderId="12" xfId="0" applyFont="1" applyFill="1" applyBorder="1" applyAlignment="1">
      <alignment wrapText="1"/>
    </xf>
    <xf numFmtId="0" fontId="56" fillId="0" borderId="26" xfId="0" applyFont="1" applyFill="1" applyBorder="1" applyAlignment="1">
      <alignment wrapText="1"/>
    </xf>
    <xf numFmtId="21" fontId="26" fillId="0" borderId="12" xfId="0" applyNumberFormat="1" applyFont="1" applyFill="1" applyBorder="1" applyAlignment="1">
      <alignment horizontal="center" wrapText="1"/>
    </xf>
    <xf numFmtId="168" fontId="26" fillId="0" borderId="12" xfId="0" applyNumberFormat="1" applyFont="1" applyFill="1" applyBorder="1" applyAlignment="1">
      <alignment horizontal="center" wrapText="1"/>
    </xf>
    <xf numFmtId="21" fontId="54" fillId="0" borderId="25" xfId="18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Bieg now(1).03-06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 CE"/>
                <a:ea typeface="Arial CE"/>
                <a:cs typeface="Arial CE"/>
              </a:rPr>
              <a:t>VIII ZIMOWY MARATON NA RATY LUBLINIEC 2008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4525"/>
          <c:w val="0.96525"/>
          <c:h val="0.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Wynik_VIII_ZIMNAR_2008!$G$95</c:f>
              <c:strCache>
                <c:ptCount val="1"/>
                <c:pt idx="0">
                  <c:v>2008-Osobostarty ogółem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Wynik_VIII_ZIMNAR_2008!$H$95:$O$95</c:f>
              <c:numCache/>
            </c:numRef>
          </c:val>
        </c:ser>
        <c:ser>
          <c:idx val="1"/>
          <c:order val="1"/>
          <c:tx>
            <c:strRef>
              <c:f>Wynik_VIII_ZIMNAR_2008!$G$96</c:f>
              <c:strCache>
                <c:ptCount val="1"/>
                <c:pt idx="0">
                  <c:v>w tym :        Kobiety (12)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Wynik_VIII_ZIMNAR_2008!$H$96:$O$96</c:f>
              <c:numCache/>
            </c:numRef>
          </c:val>
        </c:ser>
        <c:ser>
          <c:idx val="2"/>
          <c:order val="2"/>
          <c:tx>
            <c:strRef>
              <c:f>Wynik_VIII_ZIMNAR_2008!$G$99</c:f>
              <c:strCache>
                <c:ptCount val="1"/>
                <c:pt idx="0">
                  <c:v>Debiutanci w maratonie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Wynik_VIII_ZIMNAR_2008!$H$99:$O$99</c:f>
              <c:numCache/>
            </c:numRef>
          </c:val>
        </c:ser>
        <c:ser>
          <c:idx val="3"/>
          <c:order val="3"/>
          <c:tx>
            <c:v>Narciarze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Wynik_VIII_ZIMNAR_2008!$H$101:$O$101</c:f>
              <c:numCache/>
            </c:numRef>
          </c:val>
        </c:ser>
        <c:axId val="15367960"/>
        <c:axId val="4093913"/>
      </c:barChart>
      <c:catAx>
        <c:axId val="153679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4093913"/>
        <c:crosses val="autoZero"/>
        <c:auto val="1"/>
        <c:lblOffset val="100"/>
        <c:noMultiLvlLbl val="0"/>
      </c:catAx>
      <c:valAx>
        <c:axId val="40939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153679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75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 CE"/>
                <a:ea typeface="Arial CE"/>
                <a:cs typeface="Arial CE"/>
              </a:rPr>
              <a:t>VIII Zimowy Maraton na raty LUBLINIEC 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Wynik_VIII_ZIMNAR_2008!$G$97</c:f>
              <c:strCache>
                <c:ptCount val="1"/>
                <c:pt idx="0">
                  <c:v>Przebiegniete 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7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Wynik_VIII_ZIMNAR_2008!$H$97:$O$97</c:f>
              <c:numCache/>
            </c:numRef>
          </c:val>
        </c:ser>
        <c:axId val="36845218"/>
        <c:axId val="63171507"/>
      </c:barChart>
      <c:catAx>
        <c:axId val="36845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75" b="0" i="1" u="none" baseline="0">
                <a:latin typeface="Arial CE"/>
                <a:ea typeface="Arial CE"/>
                <a:cs typeface="Arial CE"/>
              </a:defRPr>
            </a:pPr>
          </a:p>
        </c:txPr>
        <c:crossAx val="63171507"/>
        <c:crosses val="autoZero"/>
        <c:auto val="1"/>
        <c:lblOffset val="100"/>
        <c:noMultiLvlLbl val="0"/>
      </c:catAx>
      <c:valAx>
        <c:axId val="63171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PRZEBIEGNIĘTE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845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 CE"/>
                <a:ea typeface="Arial CE"/>
                <a:cs typeface="Arial CE"/>
              </a:rPr>
              <a:t>VIII Zimowy Maraton na raty LUBLINIEC 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Wynik_VIII_ZIMNAR_2008!$G$98</c:f>
              <c:strCache>
                <c:ptCount val="1"/>
                <c:pt idx="0">
                  <c:v>średnia etapu na 1km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7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Wynik_VIII_ZIMNAR_2008!$H$98:$O$98</c:f>
              <c:numCache/>
            </c:numRef>
          </c:val>
        </c:ser>
        <c:axId val="31672652"/>
        <c:axId val="16618413"/>
      </c:barChart>
      <c:catAx>
        <c:axId val="31672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latin typeface="Arial CE"/>
                    <a:ea typeface="Arial CE"/>
                    <a:cs typeface="Arial CE"/>
                  </a:rPr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16618413"/>
        <c:crosses val="autoZero"/>
        <c:auto val="1"/>
        <c:lblOffset val="100"/>
        <c:noMultiLvlLbl val="0"/>
      </c:catAx>
      <c:valAx>
        <c:axId val="16618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 CE"/>
                    <a:ea typeface="Arial CE"/>
                    <a:cs typeface="Arial CE"/>
                  </a:rPr>
                  <a:t>średnia 1 km w minutach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31672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122</xdr:row>
      <xdr:rowOff>114300</xdr:rowOff>
    </xdr:from>
    <xdr:to>
      <xdr:col>30</xdr:col>
      <xdr:colOff>9525</xdr:colOff>
      <xdr:row>150</xdr:row>
      <xdr:rowOff>123825</xdr:rowOff>
    </xdr:to>
    <xdr:graphicFrame>
      <xdr:nvGraphicFramePr>
        <xdr:cNvPr id="1" name="Chart 127"/>
        <xdr:cNvGraphicFramePr/>
      </xdr:nvGraphicFramePr>
      <xdr:xfrm>
        <a:off x="57150" y="18878550"/>
        <a:ext cx="167925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152</xdr:row>
      <xdr:rowOff>19050</xdr:rowOff>
    </xdr:from>
    <xdr:to>
      <xdr:col>30</xdr:col>
      <xdr:colOff>28575</xdr:colOff>
      <xdr:row>179</xdr:row>
      <xdr:rowOff>0</xdr:rowOff>
    </xdr:to>
    <xdr:graphicFrame>
      <xdr:nvGraphicFramePr>
        <xdr:cNvPr id="2" name="Chart 128"/>
        <xdr:cNvGraphicFramePr/>
      </xdr:nvGraphicFramePr>
      <xdr:xfrm>
        <a:off x="0" y="23641050"/>
        <a:ext cx="168687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180</xdr:row>
      <xdr:rowOff>0</xdr:rowOff>
    </xdr:from>
    <xdr:to>
      <xdr:col>29</xdr:col>
      <xdr:colOff>361950</xdr:colOff>
      <xdr:row>208</xdr:row>
      <xdr:rowOff>9525</xdr:rowOff>
    </xdr:to>
    <xdr:graphicFrame>
      <xdr:nvGraphicFramePr>
        <xdr:cNvPr id="3" name="Chart 129"/>
        <xdr:cNvGraphicFramePr/>
      </xdr:nvGraphicFramePr>
      <xdr:xfrm>
        <a:off x="0" y="28155900"/>
        <a:ext cx="16821150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22"/>
  <sheetViews>
    <sheetView tabSelected="1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P1" sqref="P1"/>
    </sheetView>
  </sheetViews>
  <sheetFormatPr defaultColWidth="9.00390625" defaultRowHeight="12.75"/>
  <cols>
    <col min="1" max="1" width="3.875" style="18" customWidth="1"/>
    <col min="2" max="2" width="4.875" style="17" customWidth="1"/>
    <col min="3" max="3" width="19.375" style="18" customWidth="1"/>
    <col min="4" max="4" width="10.00390625" style="47" customWidth="1"/>
    <col min="5" max="5" width="9.375" style="33" customWidth="1"/>
    <col min="6" max="6" width="5.625" style="17" customWidth="1"/>
    <col min="7" max="7" width="10.00390625" style="17" customWidth="1"/>
    <col min="8" max="8" width="4.75390625" style="18" customWidth="1"/>
    <col min="9" max="9" width="4.75390625" style="24" customWidth="1"/>
    <col min="10" max="13" width="4.75390625" style="18" customWidth="1"/>
    <col min="14" max="15" width="4.875" style="18" customWidth="1"/>
    <col min="16" max="16" width="5.75390625" style="18" customWidth="1"/>
    <col min="17" max="17" width="7.25390625" style="17" customWidth="1"/>
    <col min="18" max="18" width="5.375" style="17" customWidth="1"/>
    <col min="19" max="19" width="19.625" style="18" customWidth="1"/>
    <col min="20" max="20" width="8.875" style="17" customWidth="1"/>
    <col min="21" max="21" width="4.25390625" style="17" customWidth="1"/>
    <col min="22" max="22" width="8.625" style="17" customWidth="1"/>
    <col min="23" max="23" width="9.25390625" style="17" customWidth="1"/>
    <col min="24" max="24" width="4.125" style="17" customWidth="1"/>
    <col min="25" max="25" width="8.625" style="17" customWidth="1"/>
    <col min="26" max="26" width="9.625" style="17" customWidth="1"/>
    <col min="27" max="27" width="4.875" style="17" customWidth="1"/>
    <col min="28" max="28" width="8.625" style="17" customWidth="1"/>
    <col min="29" max="29" width="9.75390625" style="33" customWidth="1"/>
    <col min="30" max="30" width="5.00390625" style="37" customWidth="1"/>
    <col min="31" max="31" width="9.00390625" style="17" customWidth="1"/>
    <col min="32" max="32" width="10.375" style="17" customWidth="1"/>
    <col min="33" max="33" width="5.875" style="17" customWidth="1"/>
    <col min="34" max="34" width="10.25390625" style="17" customWidth="1"/>
    <col min="35" max="35" width="10.375" style="17" customWidth="1"/>
    <col min="36" max="36" width="6.125" style="17" customWidth="1"/>
    <col min="37" max="37" width="10.375" style="17" customWidth="1"/>
    <col min="38" max="38" width="11.625" style="17" customWidth="1"/>
    <col min="39" max="39" width="6.75390625" style="17" customWidth="1"/>
    <col min="40" max="40" width="10.75390625" style="17" customWidth="1"/>
    <col min="41" max="41" width="9.125" style="17" customWidth="1"/>
    <col min="42" max="42" width="6.00390625" style="17" customWidth="1"/>
    <col min="43" max="43" width="9.00390625" style="17" customWidth="1"/>
    <col min="44" max="44" width="3.00390625" style="0" hidden="1" customWidth="1"/>
    <col min="45" max="45" width="8.625" style="76" customWidth="1"/>
    <col min="46" max="46" width="6.125" style="76" customWidth="1"/>
    <col min="47" max="47" width="8.25390625" style="344" customWidth="1"/>
    <col min="48" max="48" width="5.625" style="419" customWidth="1"/>
    <col min="49" max="57" width="9.125" style="344" customWidth="1"/>
    <col min="58" max="16384" width="9.125" style="18" customWidth="1"/>
  </cols>
  <sheetData>
    <row r="1" spans="1:24" ht="17.25" customHeight="1" thickBot="1">
      <c r="A1" s="2" t="s">
        <v>201</v>
      </c>
      <c r="B1" s="5"/>
      <c r="C1" s="1"/>
      <c r="H1" s="1"/>
      <c r="I1" s="23"/>
      <c r="J1" s="1"/>
      <c r="K1" s="1"/>
      <c r="L1" s="1"/>
      <c r="M1" s="1"/>
      <c r="N1" s="1"/>
      <c r="O1" s="1"/>
      <c r="P1" s="1"/>
      <c r="Q1" s="5"/>
      <c r="R1" s="5"/>
      <c r="S1" s="1"/>
      <c r="T1" s="5"/>
      <c r="U1" s="5"/>
      <c r="V1" s="16"/>
      <c r="X1" s="5"/>
    </row>
    <row r="2" spans="1:57" s="21" customFormat="1" ht="26.25" customHeight="1" thickBot="1">
      <c r="A2" s="78"/>
      <c r="B2" s="5"/>
      <c r="C2" s="1"/>
      <c r="D2" s="13" t="s">
        <v>19</v>
      </c>
      <c r="E2" s="40"/>
      <c r="F2" s="42" t="s">
        <v>66</v>
      </c>
      <c r="G2" s="20" t="s">
        <v>27</v>
      </c>
      <c r="H2" s="1"/>
      <c r="I2" s="23"/>
      <c r="J2" s="1"/>
      <c r="K2" s="1"/>
      <c r="L2" s="1"/>
      <c r="M2" s="1"/>
      <c r="N2" s="1"/>
      <c r="O2" s="1"/>
      <c r="P2" s="1"/>
      <c r="Q2" s="5"/>
      <c r="R2" s="5"/>
      <c r="S2" s="1"/>
      <c r="T2" s="4" t="s">
        <v>20</v>
      </c>
      <c r="U2" s="6" t="s">
        <v>66</v>
      </c>
      <c r="V2" s="19" t="s">
        <v>202</v>
      </c>
      <c r="W2" s="4" t="s">
        <v>21</v>
      </c>
      <c r="X2" s="6" t="s">
        <v>66</v>
      </c>
      <c r="Y2" s="19" t="s">
        <v>206</v>
      </c>
      <c r="Z2" s="4" t="s">
        <v>22</v>
      </c>
      <c r="AA2" s="6" t="s">
        <v>66</v>
      </c>
      <c r="AB2" s="19" t="s">
        <v>207</v>
      </c>
      <c r="AC2" s="34" t="s">
        <v>23</v>
      </c>
      <c r="AD2" s="38" t="s">
        <v>66</v>
      </c>
      <c r="AE2" s="19" t="s">
        <v>208</v>
      </c>
      <c r="AF2" s="4" t="s">
        <v>24</v>
      </c>
      <c r="AG2" s="6" t="s">
        <v>66</v>
      </c>
      <c r="AH2" s="19" t="s">
        <v>209</v>
      </c>
      <c r="AI2" s="4" t="s">
        <v>25</v>
      </c>
      <c r="AJ2" s="6" t="s">
        <v>66</v>
      </c>
      <c r="AK2" s="19" t="s">
        <v>210</v>
      </c>
      <c r="AL2" s="4" t="s">
        <v>26</v>
      </c>
      <c r="AM2" s="6" t="s">
        <v>66</v>
      </c>
      <c r="AN2" s="19" t="s">
        <v>211</v>
      </c>
      <c r="AO2" s="3" t="s">
        <v>18</v>
      </c>
      <c r="AP2" s="6" t="s">
        <v>66</v>
      </c>
      <c r="AQ2" s="19" t="s">
        <v>212</v>
      </c>
      <c r="AS2" s="574" t="s">
        <v>197</v>
      </c>
      <c r="AT2" s="575"/>
      <c r="AU2" s="575"/>
      <c r="AV2" s="576"/>
      <c r="AW2" s="348"/>
      <c r="AX2" s="348"/>
      <c r="AY2" s="348"/>
      <c r="AZ2" s="348"/>
      <c r="BA2" s="348"/>
      <c r="BB2" s="348"/>
      <c r="BC2" s="348"/>
      <c r="BD2" s="348"/>
      <c r="BE2" s="348"/>
    </row>
    <row r="3" spans="1:48" ht="33.75" customHeight="1" thickBot="1">
      <c r="A3" s="207" t="s">
        <v>3</v>
      </c>
      <c r="B3" s="208" t="s">
        <v>64</v>
      </c>
      <c r="C3" s="94" t="s">
        <v>175</v>
      </c>
      <c r="D3" s="209" t="s">
        <v>83</v>
      </c>
      <c r="E3" s="41" t="s">
        <v>84</v>
      </c>
      <c r="F3" s="145" t="s">
        <v>68</v>
      </c>
      <c r="G3" s="210" t="s">
        <v>5</v>
      </c>
      <c r="H3" s="94" t="s">
        <v>70</v>
      </c>
      <c r="I3" s="211" t="s">
        <v>71</v>
      </c>
      <c r="J3" s="94" t="s">
        <v>72</v>
      </c>
      <c r="K3" s="94" t="s">
        <v>73</v>
      </c>
      <c r="L3" s="94" t="s">
        <v>74</v>
      </c>
      <c r="M3" s="94" t="s">
        <v>75</v>
      </c>
      <c r="N3" s="212" t="s">
        <v>76</v>
      </c>
      <c r="O3" s="212" t="s">
        <v>102</v>
      </c>
      <c r="P3" s="94" t="s">
        <v>6</v>
      </c>
      <c r="Q3" s="213" t="s">
        <v>1</v>
      </c>
      <c r="R3" s="214" t="s">
        <v>65</v>
      </c>
      <c r="S3" s="212" t="s">
        <v>2</v>
      </c>
      <c r="T3" s="7" t="s">
        <v>4</v>
      </c>
      <c r="U3" s="215" t="s">
        <v>67</v>
      </c>
      <c r="V3" s="216" t="s">
        <v>5</v>
      </c>
      <c r="W3" s="7" t="s">
        <v>4</v>
      </c>
      <c r="X3" s="215" t="s">
        <v>67</v>
      </c>
      <c r="Y3" s="216" t="s">
        <v>5</v>
      </c>
      <c r="Z3" s="7" t="s">
        <v>4</v>
      </c>
      <c r="AA3" s="215" t="s">
        <v>67</v>
      </c>
      <c r="AB3" s="216" t="s">
        <v>5</v>
      </c>
      <c r="AC3" s="35" t="s">
        <v>4</v>
      </c>
      <c r="AD3" s="217" t="s">
        <v>67</v>
      </c>
      <c r="AE3" s="216" t="s">
        <v>5</v>
      </c>
      <c r="AF3" s="7" t="s">
        <v>4</v>
      </c>
      <c r="AG3" s="215" t="s">
        <v>67</v>
      </c>
      <c r="AH3" s="218" t="s">
        <v>5</v>
      </c>
      <c r="AI3" s="7" t="s">
        <v>4</v>
      </c>
      <c r="AJ3" s="215" t="s">
        <v>67</v>
      </c>
      <c r="AK3" s="218" t="s">
        <v>5</v>
      </c>
      <c r="AL3" s="7" t="str">
        <f>AI3</f>
        <v>czas etapu</v>
      </c>
      <c r="AM3" s="215" t="s">
        <v>196</v>
      </c>
      <c r="AN3" s="218" t="s">
        <v>5</v>
      </c>
      <c r="AO3" s="7" t="s">
        <v>4</v>
      </c>
      <c r="AP3" s="215" t="s">
        <v>67</v>
      </c>
      <c r="AQ3" s="216" t="s">
        <v>5</v>
      </c>
      <c r="AR3" s="142" t="s">
        <v>103</v>
      </c>
      <c r="AS3" s="417" t="s">
        <v>198</v>
      </c>
      <c r="AT3" s="418" t="s">
        <v>27</v>
      </c>
      <c r="AU3" s="418" t="s">
        <v>5</v>
      </c>
      <c r="AV3" s="422" t="s">
        <v>200</v>
      </c>
    </row>
    <row r="4" spans="1:49" ht="11.25" customHeight="1">
      <c r="A4" s="378">
        <v>1</v>
      </c>
      <c r="B4" s="379">
        <v>239</v>
      </c>
      <c r="C4" s="380" t="s">
        <v>213</v>
      </c>
      <c r="D4" s="269">
        <f>T4+W4+Z4+AC4+AF4+AI4+AL4</f>
        <v>0.0900462962962963</v>
      </c>
      <c r="E4" s="273">
        <f>D5-D4</f>
        <v>0.0031944444444444303</v>
      </c>
      <c r="F4" s="270">
        <f>U4+X4+AA4+AD4+AG4+AJ4+AM4</f>
        <v>36</v>
      </c>
      <c r="G4" s="271">
        <f>D4/F4</f>
        <v>0.002501286008230453</v>
      </c>
      <c r="H4" s="371">
        <v>1</v>
      </c>
      <c r="I4" s="372">
        <v>2</v>
      </c>
      <c r="J4" s="515">
        <v>2</v>
      </c>
      <c r="K4" s="371">
        <v>1</v>
      </c>
      <c r="L4" s="372">
        <v>1</v>
      </c>
      <c r="M4" s="371">
        <v>2</v>
      </c>
      <c r="N4" s="373"/>
      <c r="O4" s="373"/>
      <c r="P4" s="374" t="s">
        <v>239</v>
      </c>
      <c r="Q4" s="374">
        <v>1978</v>
      </c>
      <c r="R4" s="375"/>
      <c r="S4" s="452" t="s">
        <v>231</v>
      </c>
      <c r="T4" s="450">
        <v>0.01564814814814815</v>
      </c>
      <c r="U4" s="326">
        <v>6</v>
      </c>
      <c r="V4" s="325">
        <f>T4/U4</f>
        <v>0.002608024691358025</v>
      </c>
      <c r="W4" s="423">
        <v>0.01556712962962963</v>
      </c>
      <c r="X4" s="326">
        <v>6</v>
      </c>
      <c r="Y4" s="325">
        <f>W4/X4</f>
        <v>0.0025945216049382716</v>
      </c>
      <c r="Z4" s="327">
        <v>0.014837962962962963</v>
      </c>
      <c r="AA4" s="326">
        <v>6</v>
      </c>
      <c r="AB4" s="325">
        <f>Z4/AA4</f>
        <v>0.002472993827160494</v>
      </c>
      <c r="AC4" s="331">
        <v>0.014745370370370372</v>
      </c>
      <c r="AD4" s="326">
        <v>6</v>
      </c>
      <c r="AE4" s="325">
        <f>AC4/AD4</f>
        <v>0.002457561728395062</v>
      </c>
      <c r="AF4" s="327">
        <v>0.014641203703703703</v>
      </c>
      <c r="AG4" s="326">
        <v>6</v>
      </c>
      <c r="AH4" s="325">
        <f>AF4/AG4</f>
        <v>0.0024402006172839505</v>
      </c>
      <c r="AI4" s="589">
        <v>0.014606481481481482</v>
      </c>
      <c r="AJ4" s="326">
        <v>6</v>
      </c>
      <c r="AK4" s="288">
        <f>AI4/AJ4</f>
        <v>0.0024344135802469137</v>
      </c>
      <c r="AL4" s="423"/>
      <c r="AM4" s="328"/>
      <c r="AN4" s="325" t="e">
        <f>AL4/AM4</f>
        <v>#DIV/0!</v>
      </c>
      <c r="AO4" s="327"/>
      <c r="AP4" s="328"/>
      <c r="AQ4" s="288" t="e">
        <f>AO4/AP4</f>
        <v>#DIV/0!</v>
      </c>
      <c r="AR4" s="441">
        <v>1</v>
      </c>
      <c r="AS4" s="442"/>
      <c r="AT4" s="442"/>
      <c r="AU4" s="442"/>
      <c r="AV4" s="442"/>
      <c r="AW4" s="443"/>
    </row>
    <row r="5" spans="1:50" ht="11.25" customHeight="1">
      <c r="A5" s="381">
        <f>A4+1</f>
        <v>2</v>
      </c>
      <c r="B5" s="382">
        <v>117</v>
      </c>
      <c r="C5" s="383" t="s">
        <v>12</v>
      </c>
      <c r="D5" s="272">
        <f>T5+W5+Z5+AC5+AF5+AI5+AL5</f>
        <v>0.09324074074074074</v>
      </c>
      <c r="E5" s="273">
        <f>D6-D5</f>
        <v>0.0010763888888888906</v>
      </c>
      <c r="F5" s="274">
        <f>U5+X5+AA5+AD5+AG5+AJ5+AM5</f>
        <v>36</v>
      </c>
      <c r="G5" s="275">
        <f>D5/F5</f>
        <v>0.0025900205761316872</v>
      </c>
      <c r="H5" s="281">
        <v>3</v>
      </c>
      <c r="I5" s="282">
        <v>3</v>
      </c>
      <c r="J5" s="281">
        <v>4</v>
      </c>
      <c r="K5" s="281">
        <v>2</v>
      </c>
      <c r="L5" s="282">
        <v>2</v>
      </c>
      <c r="M5" s="281">
        <v>7</v>
      </c>
      <c r="N5" s="283"/>
      <c r="O5" s="283"/>
      <c r="P5" s="284" t="s">
        <v>239</v>
      </c>
      <c r="Q5" s="284">
        <v>1974</v>
      </c>
      <c r="R5" s="285"/>
      <c r="S5" s="292" t="s">
        <v>231</v>
      </c>
      <c r="T5" s="450">
        <v>0.015914351851851853</v>
      </c>
      <c r="U5" s="287">
        <v>6</v>
      </c>
      <c r="V5" s="288">
        <f>T5/U5</f>
        <v>0.002652391975308642</v>
      </c>
      <c r="W5" s="423">
        <v>0.01568287037037037</v>
      </c>
      <c r="X5" s="287">
        <v>6</v>
      </c>
      <c r="Y5" s="288">
        <f>W5/X5</f>
        <v>0.002613811728395062</v>
      </c>
      <c r="Z5" s="286">
        <v>0.015486111111111112</v>
      </c>
      <c r="AA5" s="287">
        <v>6</v>
      </c>
      <c r="AB5" s="288">
        <f>Z5/AA5</f>
        <v>0.0025810185185185185</v>
      </c>
      <c r="AC5" s="289">
        <v>0.014907407407407406</v>
      </c>
      <c r="AD5" s="287">
        <v>6</v>
      </c>
      <c r="AE5" s="288">
        <f>AC5/AD5</f>
        <v>0.0024845679012345675</v>
      </c>
      <c r="AF5" s="286">
        <v>0.015381944444444443</v>
      </c>
      <c r="AG5" s="287">
        <v>6</v>
      </c>
      <c r="AH5" s="288">
        <f>AF5/AG5</f>
        <v>0.0025636574074074073</v>
      </c>
      <c r="AI5" s="590">
        <v>0.015868055555555555</v>
      </c>
      <c r="AJ5" s="287">
        <v>6</v>
      </c>
      <c r="AK5" s="288">
        <f>AI5/AJ5</f>
        <v>0.0026446759259259258</v>
      </c>
      <c r="AL5" s="423"/>
      <c r="AM5" s="291"/>
      <c r="AN5" s="288" t="e">
        <f>AL5/AM5</f>
        <v>#DIV/0!</v>
      </c>
      <c r="AO5" s="286"/>
      <c r="AP5" s="291"/>
      <c r="AQ5" s="288" t="e">
        <f>AO5/AP5</f>
        <v>#DIV/0!</v>
      </c>
      <c r="AR5" s="441">
        <v>1</v>
      </c>
      <c r="AS5" s="341"/>
      <c r="AT5" s="349"/>
      <c r="AU5" s="341"/>
      <c r="AV5" s="350"/>
      <c r="AW5" s="354"/>
      <c r="AX5" s="367"/>
    </row>
    <row r="6" spans="1:50" ht="11.25" customHeight="1">
      <c r="A6" s="381">
        <f aca="true" t="shared" si="0" ref="A6:A74">A5+1</f>
        <v>3</v>
      </c>
      <c r="B6" s="384">
        <v>210</v>
      </c>
      <c r="C6" s="385" t="s">
        <v>39</v>
      </c>
      <c r="D6" s="272">
        <f>T6+W6+Z6+AC6+AF6+AI6+AL6</f>
        <v>0.09431712962962963</v>
      </c>
      <c r="E6" s="273">
        <f>D7-D6</f>
        <v>0.0009606481481481688</v>
      </c>
      <c r="F6" s="274">
        <f>U6+X6+AA6+AD6+AG6+AJ6+AM6</f>
        <v>36</v>
      </c>
      <c r="G6" s="275">
        <f>D6/F6</f>
        <v>0.0026199202674897118</v>
      </c>
      <c r="H6" s="281">
        <v>2</v>
      </c>
      <c r="I6" s="300">
        <v>11</v>
      </c>
      <c r="J6" s="301">
        <v>3</v>
      </c>
      <c r="K6" s="301">
        <v>3</v>
      </c>
      <c r="L6" s="300">
        <v>5</v>
      </c>
      <c r="M6" s="301">
        <v>3</v>
      </c>
      <c r="N6" s="305"/>
      <c r="O6" s="305"/>
      <c r="P6" s="284" t="s">
        <v>239</v>
      </c>
      <c r="Q6" s="296">
        <v>1989</v>
      </c>
      <c r="R6" s="306"/>
      <c r="S6" s="297" t="s">
        <v>231</v>
      </c>
      <c r="T6" s="450">
        <v>0.015694444444444445</v>
      </c>
      <c r="U6" s="287">
        <v>6</v>
      </c>
      <c r="V6" s="288">
        <f>T6/U6</f>
        <v>0.002615740740740741</v>
      </c>
      <c r="W6" s="423">
        <v>0.01719907407407407</v>
      </c>
      <c r="X6" s="287">
        <v>6</v>
      </c>
      <c r="Y6" s="288">
        <f>W6/X6</f>
        <v>0.0028665123456790118</v>
      </c>
      <c r="Z6" s="286">
        <v>0.015405092592592593</v>
      </c>
      <c r="AA6" s="287">
        <v>6</v>
      </c>
      <c r="AB6" s="288">
        <f>Z6/AA6</f>
        <v>0.0025675154320987654</v>
      </c>
      <c r="AC6" s="289">
        <v>0.015243055555555557</v>
      </c>
      <c r="AD6" s="287">
        <v>6</v>
      </c>
      <c r="AE6" s="288">
        <f>AC6/AD6</f>
        <v>0.0025405092592592593</v>
      </c>
      <c r="AF6" s="286">
        <v>0.015717592592592592</v>
      </c>
      <c r="AG6" s="287">
        <v>6</v>
      </c>
      <c r="AH6" s="288">
        <f>AF6/AG6</f>
        <v>0.0026195987654320987</v>
      </c>
      <c r="AI6" s="589">
        <v>0.015057870370370369</v>
      </c>
      <c r="AJ6" s="287">
        <v>6</v>
      </c>
      <c r="AK6" s="288">
        <f>AI6/AJ6</f>
        <v>0.002509645061728395</v>
      </c>
      <c r="AL6" s="423"/>
      <c r="AM6" s="291"/>
      <c r="AN6" s="288" t="e">
        <f>AL6/AM6</f>
        <v>#DIV/0!</v>
      </c>
      <c r="AO6" s="286"/>
      <c r="AP6" s="291"/>
      <c r="AQ6" s="288" t="e">
        <f>AO6/AP6</f>
        <v>#DIV/0!</v>
      </c>
      <c r="AR6" s="441">
        <v>1</v>
      </c>
      <c r="AS6" s="342"/>
      <c r="AT6" s="352"/>
      <c r="AU6" s="342"/>
      <c r="AV6" s="353"/>
      <c r="AW6" s="351"/>
      <c r="AX6" s="367"/>
    </row>
    <row r="7" spans="1:50" ht="11.25" customHeight="1">
      <c r="A7" s="381">
        <f t="shared" si="0"/>
        <v>4</v>
      </c>
      <c r="B7" s="384">
        <v>238</v>
      </c>
      <c r="C7" s="385" t="s">
        <v>214</v>
      </c>
      <c r="D7" s="272">
        <f>T7+W7+Z7+AC7+AF7+AI7+AL7</f>
        <v>0.0952777777777778</v>
      </c>
      <c r="E7" s="273">
        <f>D8-D7</f>
        <v>0.0018749999999999878</v>
      </c>
      <c r="F7" s="274">
        <f>U7+X7+AA7+AD7+AG7+AJ7+AM7</f>
        <v>36</v>
      </c>
      <c r="G7" s="275">
        <f>D7/F7</f>
        <v>0.0026466049382716053</v>
      </c>
      <c r="H7" s="281">
        <v>5</v>
      </c>
      <c r="I7" s="300">
        <v>4</v>
      </c>
      <c r="J7" s="301">
        <v>8</v>
      </c>
      <c r="K7" s="301">
        <v>5</v>
      </c>
      <c r="L7" s="300">
        <v>3</v>
      </c>
      <c r="M7" s="301">
        <v>5</v>
      </c>
      <c r="N7" s="305"/>
      <c r="O7" s="305"/>
      <c r="P7" s="284" t="s">
        <v>239</v>
      </c>
      <c r="Q7" s="296">
        <v>1989</v>
      </c>
      <c r="R7" s="306"/>
      <c r="S7" s="297" t="s">
        <v>242</v>
      </c>
      <c r="T7" s="450">
        <v>0.01615740740740741</v>
      </c>
      <c r="U7" s="287">
        <v>6</v>
      </c>
      <c r="V7" s="288">
        <f>T7/U7</f>
        <v>0.0026929012345679013</v>
      </c>
      <c r="W7" s="423">
        <v>0.016180555555555556</v>
      </c>
      <c r="X7" s="287">
        <v>6</v>
      </c>
      <c r="Y7" s="288">
        <f>W7/X7</f>
        <v>0.0026967592592592594</v>
      </c>
      <c r="Z7" s="286">
        <v>0.01621527777777778</v>
      </c>
      <c r="AA7" s="287">
        <v>6</v>
      </c>
      <c r="AB7" s="288">
        <f>Z7/AA7</f>
        <v>0.0027025462962962966</v>
      </c>
      <c r="AC7" s="289">
        <v>0.01568287037037037</v>
      </c>
      <c r="AD7" s="287">
        <v>6</v>
      </c>
      <c r="AE7" s="288">
        <f>AC7/AD7</f>
        <v>0.002613811728395062</v>
      </c>
      <c r="AF7" s="286">
        <v>0.015555555555555553</v>
      </c>
      <c r="AG7" s="287">
        <v>6</v>
      </c>
      <c r="AH7" s="288">
        <f>AF7/AG7</f>
        <v>0.002592592592592592</v>
      </c>
      <c r="AI7" s="589">
        <v>0.015486111111111112</v>
      </c>
      <c r="AJ7" s="287">
        <v>6</v>
      </c>
      <c r="AK7" s="288">
        <f>AI7/AJ7</f>
        <v>0.0025810185185185185</v>
      </c>
      <c r="AL7" s="423"/>
      <c r="AM7" s="291"/>
      <c r="AN7" s="288" t="e">
        <f>AL7/AM7</f>
        <v>#DIV/0!</v>
      </c>
      <c r="AO7" s="286"/>
      <c r="AP7" s="291"/>
      <c r="AQ7" s="288" t="e">
        <f>AO7/AP7</f>
        <v>#DIV/0!</v>
      </c>
      <c r="AR7" s="441">
        <v>1</v>
      </c>
      <c r="AS7" s="343"/>
      <c r="AT7" s="355"/>
      <c r="AU7" s="343"/>
      <c r="AV7" s="356"/>
      <c r="AW7" s="351"/>
      <c r="AX7" s="368"/>
    </row>
    <row r="8" spans="1:50" ht="11.25" customHeight="1">
      <c r="A8" s="381">
        <f t="shared" si="0"/>
        <v>5</v>
      </c>
      <c r="B8" s="384">
        <v>100</v>
      </c>
      <c r="C8" s="385" t="s">
        <v>17</v>
      </c>
      <c r="D8" s="272">
        <f>T8+W8+Z8+AC8+AF8+AI8+AL8</f>
        <v>0.09715277777777778</v>
      </c>
      <c r="E8" s="273">
        <f>D9-D8</f>
        <v>0.0004050925925925958</v>
      </c>
      <c r="F8" s="274">
        <f>U8+X8+AA8+AD8+AG8+AJ8+AM8</f>
        <v>36</v>
      </c>
      <c r="G8" s="275">
        <f>D8/F8</f>
        <v>0.0026986882716049385</v>
      </c>
      <c r="H8" s="281">
        <v>10</v>
      </c>
      <c r="I8" s="300">
        <v>8</v>
      </c>
      <c r="J8" s="301">
        <v>7</v>
      </c>
      <c r="K8" s="301">
        <v>6</v>
      </c>
      <c r="L8" s="300">
        <v>4</v>
      </c>
      <c r="M8" s="301">
        <v>6</v>
      </c>
      <c r="N8" s="305"/>
      <c r="O8" s="305"/>
      <c r="P8" s="284" t="s">
        <v>239</v>
      </c>
      <c r="Q8" s="296">
        <v>1965</v>
      </c>
      <c r="R8" s="306"/>
      <c r="S8" s="297" t="s">
        <v>231</v>
      </c>
      <c r="T8" s="450">
        <v>0.016944444444444443</v>
      </c>
      <c r="U8" s="287">
        <v>6</v>
      </c>
      <c r="V8" s="288">
        <f>T8/U8</f>
        <v>0.002824074074074074</v>
      </c>
      <c r="W8" s="423">
        <v>0.01685185185185185</v>
      </c>
      <c r="X8" s="287">
        <v>6</v>
      </c>
      <c r="Y8" s="288">
        <f>W8/X8</f>
        <v>0.0028086419753086418</v>
      </c>
      <c r="Z8" s="286">
        <v>0.016030092592592592</v>
      </c>
      <c r="AA8" s="287">
        <v>6</v>
      </c>
      <c r="AB8" s="288">
        <f>Z8/AA8</f>
        <v>0.002671682098765432</v>
      </c>
      <c r="AC8" s="289">
        <v>0.01587962962962963</v>
      </c>
      <c r="AD8" s="287">
        <v>6</v>
      </c>
      <c r="AE8" s="288">
        <f>AC8/AD8</f>
        <v>0.002646604938271605</v>
      </c>
      <c r="AF8" s="286">
        <v>0.01570601851851852</v>
      </c>
      <c r="AG8" s="287">
        <v>6</v>
      </c>
      <c r="AH8" s="288">
        <f>AF8/AG8</f>
        <v>0.0026176697530864196</v>
      </c>
      <c r="AI8" s="589">
        <v>0.015740740740740743</v>
      </c>
      <c r="AJ8" s="287">
        <v>6</v>
      </c>
      <c r="AK8" s="288">
        <f>AI8/AJ8</f>
        <v>0.0026234567901234573</v>
      </c>
      <c r="AL8" s="423"/>
      <c r="AM8" s="291"/>
      <c r="AN8" s="288" t="e">
        <f>AL8/AM8</f>
        <v>#DIV/0!</v>
      </c>
      <c r="AO8" s="286"/>
      <c r="AP8" s="291"/>
      <c r="AQ8" s="288" t="e">
        <f>AO8/AP8</f>
        <v>#DIV/0!</v>
      </c>
      <c r="AR8" s="441">
        <v>1</v>
      </c>
      <c r="AS8" s="444"/>
      <c r="AT8" s="444"/>
      <c r="AW8" s="357"/>
      <c r="AX8" s="367"/>
    </row>
    <row r="9" spans="1:46" ht="11.25" customHeight="1">
      <c r="A9" s="381">
        <f t="shared" si="0"/>
        <v>6</v>
      </c>
      <c r="B9" s="384">
        <v>2498</v>
      </c>
      <c r="C9" s="385" t="s">
        <v>139</v>
      </c>
      <c r="D9" s="272">
        <f>T9+W9+Z9+AC9+AF9+AI9+AL9</f>
        <v>0.09755787037037038</v>
      </c>
      <c r="E9" s="273">
        <f>D10-D9</f>
        <v>0.0015972222222222082</v>
      </c>
      <c r="F9" s="274">
        <f>U9+X9+AA9+AD9+AG9+AJ9+AM9</f>
        <v>36</v>
      </c>
      <c r="G9" s="275">
        <f>D9/F9</f>
        <v>0.0027099408436213994</v>
      </c>
      <c r="H9" s="281">
        <v>6</v>
      </c>
      <c r="I9" s="300">
        <v>6</v>
      </c>
      <c r="J9" s="301">
        <v>9</v>
      </c>
      <c r="K9" s="301">
        <v>8</v>
      </c>
      <c r="L9" s="300">
        <v>7</v>
      </c>
      <c r="M9" s="301">
        <v>8</v>
      </c>
      <c r="N9" s="305"/>
      <c r="O9" s="305"/>
      <c r="P9" s="284" t="s">
        <v>239</v>
      </c>
      <c r="Q9" s="296">
        <v>1957</v>
      </c>
      <c r="R9" s="306"/>
      <c r="S9" s="297" t="s">
        <v>231</v>
      </c>
      <c r="T9" s="450">
        <v>0.016319444444444445</v>
      </c>
      <c r="U9" s="287">
        <v>6</v>
      </c>
      <c r="V9" s="288">
        <f>T9/U9</f>
        <v>0.0027199074074074074</v>
      </c>
      <c r="W9" s="423">
        <v>0.0165625</v>
      </c>
      <c r="X9" s="287">
        <v>6</v>
      </c>
      <c r="Y9" s="288">
        <f>W9/X9</f>
        <v>0.0027604166666666667</v>
      </c>
      <c r="Z9" s="286">
        <v>0.016400462962962964</v>
      </c>
      <c r="AA9" s="287">
        <v>6</v>
      </c>
      <c r="AB9" s="288">
        <f>Z9/AA9</f>
        <v>0.0027334104938271605</v>
      </c>
      <c r="AC9" s="289">
        <v>0.01622685185185185</v>
      </c>
      <c r="AD9" s="287">
        <v>6</v>
      </c>
      <c r="AE9" s="288">
        <f>AC9/AD9</f>
        <v>0.002704475308641975</v>
      </c>
      <c r="AF9" s="286">
        <v>0.01615740740740741</v>
      </c>
      <c r="AG9" s="287">
        <v>6</v>
      </c>
      <c r="AH9" s="288">
        <f>AF9/AG9</f>
        <v>0.0026929012345679013</v>
      </c>
      <c r="AI9" s="589">
        <v>0.015891203703703703</v>
      </c>
      <c r="AJ9" s="287">
        <v>6</v>
      </c>
      <c r="AK9" s="288">
        <f>AI9/AJ9</f>
        <v>0.002648533950617284</v>
      </c>
      <c r="AL9" s="423"/>
      <c r="AM9" s="291"/>
      <c r="AN9" s="288" t="e">
        <f>AL9/AM9</f>
        <v>#DIV/0!</v>
      </c>
      <c r="AO9" s="286"/>
      <c r="AP9" s="291"/>
      <c r="AQ9" s="288" t="e">
        <f>AO9/AP9</f>
        <v>#DIV/0!</v>
      </c>
      <c r="AR9" s="441">
        <v>1</v>
      </c>
      <c r="AS9" s="444"/>
      <c r="AT9" s="444"/>
    </row>
    <row r="10" spans="1:46" ht="11.25" customHeight="1">
      <c r="A10" s="381">
        <f t="shared" si="0"/>
        <v>7</v>
      </c>
      <c r="B10" s="384">
        <v>136</v>
      </c>
      <c r="C10" s="385" t="s">
        <v>108</v>
      </c>
      <c r="D10" s="272">
        <f>T10+W10+Z10+AC10+AF10+AI10+AL10</f>
        <v>0.09915509259259259</v>
      </c>
      <c r="E10" s="273">
        <f>D11-D10</f>
        <v>0.0013078703703703898</v>
      </c>
      <c r="F10" s="274">
        <f>U10+X10+AA10+AD10+AG10+AJ10+AM10</f>
        <v>36</v>
      </c>
      <c r="G10" s="275">
        <f>D10/F10</f>
        <v>0.0027543081275720163</v>
      </c>
      <c r="H10" s="281">
        <v>7</v>
      </c>
      <c r="I10" s="300">
        <v>10</v>
      </c>
      <c r="J10" s="301">
        <v>6</v>
      </c>
      <c r="K10" s="301">
        <v>7</v>
      </c>
      <c r="L10" s="300">
        <v>6</v>
      </c>
      <c r="M10" s="301">
        <v>15</v>
      </c>
      <c r="N10" s="305"/>
      <c r="O10" s="305"/>
      <c r="P10" s="284" t="s">
        <v>239</v>
      </c>
      <c r="Q10" s="296">
        <v>1992</v>
      </c>
      <c r="R10" s="306"/>
      <c r="S10" s="297" t="s">
        <v>231</v>
      </c>
      <c r="T10" s="450">
        <v>0.016342592592592593</v>
      </c>
      <c r="U10" s="287">
        <v>6</v>
      </c>
      <c r="V10" s="288">
        <f>T10/U10</f>
        <v>0.0027237654320987656</v>
      </c>
      <c r="W10" s="423">
        <v>0.01704861111111111</v>
      </c>
      <c r="X10" s="287">
        <v>6</v>
      </c>
      <c r="Y10" s="288">
        <f>W10/X10</f>
        <v>0.002841435185185185</v>
      </c>
      <c r="Z10" s="286">
        <v>0.015914351851851853</v>
      </c>
      <c r="AA10" s="287">
        <v>6</v>
      </c>
      <c r="AB10" s="288">
        <f>Z10/AA10</f>
        <v>0.002652391975308642</v>
      </c>
      <c r="AC10" s="289">
        <v>0.01605324074074074</v>
      </c>
      <c r="AD10" s="287">
        <v>6</v>
      </c>
      <c r="AE10" s="288">
        <f>AC10/AD10</f>
        <v>0.00267554012345679</v>
      </c>
      <c r="AF10" s="286">
        <v>0.01601851851851852</v>
      </c>
      <c r="AG10" s="287">
        <v>6</v>
      </c>
      <c r="AH10" s="288">
        <f>AF10/AG10</f>
        <v>0.0026697530864197533</v>
      </c>
      <c r="AI10" s="589">
        <v>0.017777777777777778</v>
      </c>
      <c r="AJ10" s="287">
        <v>6</v>
      </c>
      <c r="AK10" s="288">
        <f>AI10/AJ10</f>
        <v>0.002962962962962963</v>
      </c>
      <c r="AL10" s="423"/>
      <c r="AM10" s="291"/>
      <c r="AN10" s="288" t="e">
        <f>AL10/AM10</f>
        <v>#DIV/0!</v>
      </c>
      <c r="AO10" s="286"/>
      <c r="AP10" s="291"/>
      <c r="AQ10" s="288" t="e">
        <f>AO10/AP10</f>
        <v>#DIV/0!</v>
      </c>
      <c r="AR10" s="441">
        <v>1</v>
      </c>
      <c r="AS10" s="444"/>
      <c r="AT10" s="444"/>
    </row>
    <row r="11" spans="1:50" ht="11.25" customHeight="1">
      <c r="A11" s="381">
        <f t="shared" si="0"/>
        <v>8</v>
      </c>
      <c r="B11" s="384">
        <v>190</v>
      </c>
      <c r="C11" s="385" t="s">
        <v>13</v>
      </c>
      <c r="D11" s="272">
        <f>T11+W11+Z11+AC11+AF11+AI11+AL11</f>
        <v>0.10046296296296298</v>
      </c>
      <c r="E11" s="273">
        <f>D12-D11</f>
        <v>0.002083333333333326</v>
      </c>
      <c r="F11" s="274">
        <f>U11+X11+AA11+AD11+AG11+AJ11+AM11</f>
        <v>36</v>
      </c>
      <c r="G11" s="275">
        <f>D11/F11</f>
        <v>0.0027906378600823047</v>
      </c>
      <c r="H11" s="281">
        <v>9</v>
      </c>
      <c r="I11" s="300">
        <v>12</v>
      </c>
      <c r="J11" s="301">
        <v>11</v>
      </c>
      <c r="K11" s="301">
        <v>10</v>
      </c>
      <c r="L11" s="300">
        <v>8</v>
      </c>
      <c r="M11" s="301">
        <v>9</v>
      </c>
      <c r="N11" s="305"/>
      <c r="O11" s="305"/>
      <c r="P11" s="284" t="s">
        <v>239</v>
      </c>
      <c r="Q11" s="296">
        <v>1969</v>
      </c>
      <c r="R11" s="306"/>
      <c r="S11" s="297" t="s">
        <v>231</v>
      </c>
      <c r="T11" s="450">
        <v>0.016863425925925928</v>
      </c>
      <c r="U11" s="287">
        <v>6</v>
      </c>
      <c r="V11" s="288">
        <f>T11/U11</f>
        <v>0.0028105709876543213</v>
      </c>
      <c r="W11" s="423">
        <v>0.017453703703703704</v>
      </c>
      <c r="X11" s="287">
        <v>6</v>
      </c>
      <c r="Y11" s="288">
        <f>W11/X11</f>
        <v>0.0029089506172839505</v>
      </c>
      <c r="Z11" s="286">
        <v>0.016909722222222225</v>
      </c>
      <c r="AA11" s="287">
        <v>6</v>
      </c>
      <c r="AB11" s="288">
        <f>Z11/AA11</f>
        <v>0.0028182870370370375</v>
      </c>
      <c r="AC11" s="289">
        <v>0.016307870370370372</v>
      </c>
      <c r="AD11" s="287">
        <v>6</v>
      </c>
      <c r="AE11" s="288">
        <f>AC11/AD11</f>
        <v>0.002717978395061729</v>
      </c>
      <c r="AF11" s="286">
        <v>0.01664351851851852</v>
      </c>
      <c r="AG11" s="287">
        <v>6</v>
      </c>
      <c r="AH11" s="288">
        <f>AF11/AG11</f>
        <v>0.0027739197530864197</v>
      </c>
      <c r="AI11" s="589">
        <v>0.01628472222222222</v>
      </c>
      <c r="AJ11" s="287">
        <v>6</v>
      </c>
      <c r="AK11" s="288">
        <f>AI11/AJ11</f>
        <v>0.00271412037037037</v>
      </c>
      <c r="AL11" s="423"/>
      <c r="AM11" s="291"/>
      <c r="AN11" s="288" t="e">
        <f>AL11/AM11</f>
        <v>#DIV/0!</v>
      </c>
      <c r="AO11" s="286"/>
      <c r="AP11" s="291"/>
      <c r="AQ11" s="288" t="e">
        <f>AO11/AP11</f>
        <v>#DIV/0!</v>
      </c>
      <c r="AR11" s="441">
        <v>1</v>
      </c>
      <c r="AS11" s="444"/>
      <c r="AT11" s="444"/>
      <c r="AW11" s="351"/>
      <c r="AX11" s="367"/>
    </row>
    <row r="12" spans="1:48" ht="11.25" customHeight="1">
      <c r="A12" s="381">
        <f t="shared" si="0"/>
        <v>9</v>
      </c>
      <c r="B12" s="384">
        <v>216</v>
      </c>
      <c r="C12" s="385" t="s">
        <v>33</v>
      </c>
      <c r="D12" s="272">
        <f>T12+W12+Z12+AC12+AF12+AI12+AL12</f>
        <v>0.1025462962962963</v>
      </c>
      <c r="E12" s="273">
        <f>D13-D12</f>
        <v>0.0008564814814814581</v>
      </c>
      <c r="F12" s="274">
        <f>U12+X12+AA12+AD12+AG12+AJ12+AM12</f>
        <v>36</v>
      </c>
      <c r="G12" s="275">
        <f>D12/F12</f>
        <v>0.002848508230452675</v>
      </c>
      <c r="H12" s="281">
        <v>11</v>
      </c>
      <c r="I12" s="300">
        <v>18</v>
      </c>
      <c r="J12" s="301">
        <v>12</v>
      </c>
      <c r="K12" s="301">
        <v>11</v>
      </c>
      <c r="L12" s="300">
        <v>10</v>
      </c>
      <c r="M12" s="301">
        <v>10</v>
      </c>
      <c r="N12" s="305"/>
      <c r="O12" s="305"/>
      <c r="P12" s="284" t="s">
        <v>239</v>
      </c>
      <c r="Q12" s="296">
        <v>1988</v>
      </c>
      <c r="R12" s="306"/>
      <c r="S12" s="297" t="s">
        <v>231</v>
      </c>
      <c r="T12" s="450">
        <v>0.01721064814814815</v>
      </c>
      <c r="U12" s="287">
        <v>6</v>
      </c>
      <c r="V12" s="288">
        <f>T12/U12</f>
        <v>0.0028684413580246913</v>
      </c>
      <c r="W12" s="423">
        <v>0.018136574074074072</v>
      </c>
      <c r="X12" s="287">
        <v>6</v>
      </c>
      <c r="Y12" s="288">
        <f>W12/X12</f>
        <v>0.003022762345679012</v>
      </c>
      <c r="Z12" s="286">
        <v>0.016944444444444443</v>
      </c>
      <c r="AA12" s="287">
        <v>6</v>
      </c>
      <c r="AB12" s="288">
        <f>Z12/AA12</f>
        <v>0.002824074074074074</v>
      </c>
      <c r="AC12" s="289">
        <v>0.016828703703703703</v>
      </c>
      <c r="AD12" s="287">
        <v>6</v>
      </c>
      <c r="AE12" s="288">
        <f>AC12/AD12</f>
        <v>0.002804783950617284</v>
      </c>
      <c r="AF12" s="286">
        <v>0.01685185185185185</v>
      </c>
      <c r="AG12" s="287">
        <v>6</v>
      </c>
      <c r="AH12" s="288">
        <f>AF12/AG12</f>
        <v>0.0028086419753086418</v>
      </c>
      <c r="AI12" s="589">
        <v>0.016574074074074074</v>
      </c>
      <c r="AJ12" s="287">
        <v>6</v>
      </c>
      <c r="AK12" s="288">
        <f>AI12/AJ12</f>
        <v>0.0027623456790123457</v>
      </c>
      <c r="AL12" s="423"/>
      <c r="AM12" s="291"/>
      <c r="AN12" s="288" t="e">
        <f>AL12/AM12</f>
        <v>#DIV/0!</v>
      </c>
      <c r="AO12" s="286"/>
      <c r="AP12" s="291"/>
      <c r="AQ12" s="288" t="e">
        <f>AO12/AP12</f>
        <v>#DIV/0!</v>
      </c>
      <c r="AR12" s="441">
        <v>1</v>
      </c>
      <c r="AS12" s="341"/>
      <c r="AT12" s="349"/>
      <c r="AU12" s="341"/>
      <c r="AV12" s="350"/>
    </row>
    <row r="13" spans="1:48" ht="11.25" customHeight="1">
      <c r="A13" s="381">
        <f t="shared" si="0"/>
        <v>10</v>
      </c>
      <c r="B13" s="384">
        <v>237</v>
      </c>
      <c r="C13" s="385" t="s">
        <v>131</v>
      </c>
      <c r="D13" s="272">
        <f>T13+W13+Z13+AC13+AF13+AI13+AL13</f>
        <v>0.10340277777777776</v>
      </c>
      <c r="E13" s="273">
        <f>D14-D13</f>
        <v>0.001701388888888919</v>
      </c>
      <c r="F13" s="274">
        <f>U13+X13+AA13+AD13+AG13+AJ13+AM13</f>
        <v>36</v>
      </c>
      <c r="G13" s="275">
        <f>D13/F13</f>
        <v>0.002872299382716049</v>
      </c>
      <c r="H13" s="281">
        <v>15</v>
      </c>
      <c r="I13" s="300">
        <v>16</v>
      </c>
      <c r="J13" s="301">
        <v>14</v>
      </c>
      <c r="K13" s="301">
        <v>12</v>
      </c>
      <c r="L13" s="300">
        <v>9</v>
      </c>
      <c r="M13" s="301">
        <v>13</v>
      </c>
      <c r="N13" s="305"/>
      <c r="O13" s="305"/>
      <c r="P13" s="284" t="s">
        <v>239</v>
      </c>
      <c r="Q13" s="296">
        <v>1953</v>
      </c>
      <c r="R13" s="306"/>
      <c r="S13" s="297" t="s">
        <v>231</v>
      </c>
      <c r="T13" s="450">
        <v>0.01765046296296296</v>
      </c>
      <c r="U13" s="287">
        <v>6</v>
      </c>
      <c r="V13" s="288">
        <f>T13/U13</f>
        <v>0.0029417438271604934</v>
      </c>
      <c r="W13" s="423">
        <v>0.017951388888888888</v>
      </c>
      <c r="X13" s="287">
        <v>6</v>
      </c>
      <c r="Y13" s="288">
        <f>W13/X13</f>
        <v>0.002991898148148148</v>
      </c>
      <c r="Z13" s="286">
        <v>0.01704861111111111</v>
      </c>
      <c r="AA13" s="287">
        <v>6</v>
      </c>
      <c r="AB13" s="288">
        <f>Z13/AA13</f>
        <v>0.002841435185185185</v>
      </c>
      <c r="AC13" s="289">
        <v>0.01695601851851852</v>
      </c>
      <c r="AD13" s="287">
        <v>6</v>
      </c>
      <c r="AE13" s="288">
        <f>AC13/AD13</f>
        <v>0.0028260030864197534</v>
      </c>
      <c r="AF13" s="286">
        <v>0.01673611111111111</v>
      </c>
      <c r="AG13" s="287">
        <v>6</v>
      </c>
      <c r="AH13" s="288">
        <f>AF13/AG13</f>
        <v>0.002789351851851852</v>
      </c>
      <c r="AI13" s="589">
        <v>0.017060185185185185</v>
      </c>
      <c r="AJ13" s="287">
        <v>6</v>
      </c>
      <c r="AK13" s="288">
        <f>AI13/AJ13</f>
        <v>0.002843364197530864</v>
      </c>
      <c r="AL13" s="423"/>
      <c r="AM13" s="291"/>
      <c r="AN13" s="288" t="e">
        <f>AL13/AM13</f>
        <v>#DIV/0!</v>
      </c>
      <c r="AO13" s="286"/>
      <c r="AP13" s="291"/>
      <c r="AQ13" s="288" t="e">
        <f>AO13/AP13</f>
        <v>#DIV/0!</v>
      </c>
      <c r="AR13" s="441">
        <v>1</v>
      </c>
      <c r="AS13" s="343"/>
      <c r="AT13" s="355"/>
      <c r="AU13" s="343"/>
      <c r="AV13" s="356"/>
    </row>
    <row r="14" spans="1:50" ht="11.25" customHeight="1">
      <c r="A14" s="381">
        <f t="shared" si="0"/>
        <v>11</v>
      </c>
      <c r="B14" s="384">
        <v>245</v>
      </c>
      <c r="C14" s="385" t="s">
        <v>215</v>
      </c>
      <c r="D14" s="272">
        <f>T14+W14+Z14+AC14+AF14+AI14+AL14</f>
        <v>0.10510416666666668</v>
      </c>
      <c r="E14" s="273">
        <f>D15-D14</f>
        <v>0.0002777777777777657</v>
      </c>
      <c r="F14" s="274">
        <f>U14+X14+AA14+AD14+AG14+AJ14+AM14</f>
        <v>36</v>
      </c>
      <c r="G14" s="275">
        <f>D14/F14</f>
        <v>0.0029195601851851856</v>
      </c>
      <c r="H14" s="281">
        <v>16</v>
      </c>
      <c r="I14" s="300">
        <v>17</v>
      </c>
      <c r="J14" s="301">
        <v>15</v>
      </c>
      <c r="K14" s="301">
        <v>18</v>
      </c>
      <c r="L14" s="300">
        <v>13</v>
      </c>
      <c r="M14" s="301">
        <v>12</v>
      </c>
      <c r="N14" s="305"/>
      <c r="O14" s="305"/>
      <c r="P14" s="284" t="s">
        <v>239</v>
      </c>
      <c r="Q14" s="296">
        <v>1956</v>
      </c>
      <c r="R14" s="306"/>
      <c r="S14" s="297" t="s">
        <v>233</v>
      </c>
      <c r="T14" s="450">
        <v>0.017939814814814815</v>
      </c>
      <c r="U14" s="287">
        <v>6</v>
      </c>
      <c r="V14" s="288">
        <f>T14/U14</f>
        <v>0.002989969135802469</v>
      </c>
      <c r="W14" s="423">
        <v>0.018032407407407407</v>
      </c>
      <c r="X14" s="287">
        <v>6</v>
      </c>
      <c r="Y14" s="288">
        <f>W14/X14</f>
        <v>0.003005401234567901</v>
      </c>
      <c r="Z14" s="286">
        <v>0.01730324074074074</v>
      </c>
      <c r="AA14" s="287">
        <v>6</v>
      </c>
      <c r="AB14" s="288">
        <f>Z14/AA14</f>
        <v>0.0028838734567901234</v>
      </c>
      <c r="AC14" s="289">
        <v>0.017604166666666667</v>
      </c>
      <c r="AD14" s="287">
        <v>6</v>
      </c>
      <c r="AE14" s="288">
        <f>AC14/AD14</f>
        <v>0.002934027777777778</v>
      </c>
      <c r="AF14" s="286">
        <v>0.017256944444444446</v>
      </c>
      <c r="AG14" s="287">
        <v>6</v>
      </c>
      <c r="AH14" s="288">
        <f>AF14/AG14</f>
        <v>0.0028761574074074076</v>
      </c>
      <c r="AI14" s="589">
        <v>0.016967592592592593</v>
      </c>
      <c r="AJ14" s="287">
        <v>6</v>
      </c>
      <c r="AK14" s="288">
        <f>AI14/AJ14</f>
        <v>0.002827932098765432</v>
      </c>
      <c r="AL14" s="423"/>
      <c r="AM14" s="291"/>
      <c r="AN14" s="288" t="e">
        <f>AL14/AM14</f>
        <v>#DIV/0!</v>
      </c>
      <c r="AO14" s="286"/>
      <c r="AP14" s="291"/>
      <c r="AQ14" s="288" t="e">
        <f>AO14/AP14</f>
        <v>#DIV/0!</v>
      </c>
      <c r="AR14" s="441">
        <v>1</v>
      </c>
      <c r="AS14" s="341"/>
      <c r="AT14" s="349"/>
      <c r="AU14" s="341"/>
      <c r="AV14" s="350"/>
      <c r="AW14" s="351"/>
      <c r="AX14" s="367"/>
    </row>
    <row r="15" spans="1:50" ht="11.25" customHeight="1">
      <c r="A15" s="381">
        <f t="shared" si="0"/>
        <v>12</v>
      </c>
      <c r="B15" s="384">
        <v>1000</v>
      </c>
      <c r="C15" s="385" t="s">
        <v>37</v>
      </c>
      <c r="D15" s="272">
        <f>T15+W15+Z15+AC15+AF15+AI15+AL15</f>
        <v>0.10538194444444444</v>
      </c>
      <c r="E15" s="273">
        <f>D16-D15</f>
        <v>0.004768518518518519</v>
      </c>
      <c r="F15" s="274">
        <f>U15+X15+AA15+AD15+AG15+AJ15+AM15</f>
        <v>36</v>
      </c>
      <c r="G15" s="275">
        <f>D15/F15</f>
        <v>0.002927276234567901</v>
      </c>
      <c r="H15" s="281">
        <v>18</v>
      </c>
      <c r="I15" s="300">
        <v>15</v>
      </c>
      <c r="J15" s="301">
        <v>17</v>
      </c>
      <c r="K15" s="301">
        <v>15</v>
      </c>
      <c r="L15" s="300">
        <v>14</v>
      </c>
      <c r="M15" s="301">
        <v>11</v>
      </c>
      <c r="N15" s="305"/>
      <c r="O15" s="305"/>
      <c r="P15" s="284" t="s">
        <v>239</v>
      </c>
      <c r="Q15" s="296">
        <v>1958</v>
      </c>
      <c r="R15" s="306"/>
      <c r="S15" s="297" t="s">
        <v>231</v>
      </c>
      <c r="T15" s="450">
        <v>0.018206018518518517</v>
      </c>
      <c r="U15" s="287">
        <v>6</v>
      </c>
      <c r="V15" s="288">
        <f>T15/U15</f>
        <v>0.0030343364197530863</v>
      </c>
      <c r="W15" s="423">
        <v>0.017881944444444443</v>
      </c>
      <c r="X15" s="287">
        <v>6</v>
      </c>
      <c r="Y15" s="288">
        <f>W15/X15</f>
        <v>0.002980324074074074</v>
      </c>
      <c r="Z15" s="286">
        <v>0.017708333333333333</v>
      </c>
      <c r="AA15" s="287">
        <v>6</v>
      </c>
      <c r="AB15" s="288">
        <f>Z15/AA15</f>
        <v>0.002951388888888889</v>
      </c>
      <c r="AC15" s="289">
        <v>0.01724537037037037</v>
      </c>
      <c r="AD15" s="287">
        <v>6</v>
      </c>
      <c r="AE15" s="288">
        <f>AC15/AD15</f>
        <v>0.002874228395061728</v>
      </c>
      <c r="AF15" s="286">
        <v>0.01744212962962963</v>
      </c>
      <c r="AG15" s="287">
        <v>6</v>
      </c>
      <c r="AH15" s="288">
        <f>AF15/AG15</f>
        <v>0.002907021604938272</v>
      </c>
      <c r="AI15" s="591">
        <v>0.016898148148148148</v>
      </c>
      <c r="AJ15" s="287">
        <v>6</v>
      </c>
      <c r="AK15" s="288">
        <f>AI15/AJ15</f>
        <v>0.002816358024691358</v>
      </c>
      <c r="AL15" s="423"/>
      <c r="AM15" s="291"/>
      <c r="AN15" s="288" t="e">
        <f>AL15/AM15</f>
        <v>#DIV/0!</v>
      </c>
      <c r="AO15" s="286"/>
      <c r="AP15" s="291"/>
      <c r="AQ15" s="288" t="e">
        <f>AO15/AP15</f>
        <v>#DIV/0!</v>
      </c>
      <c r="AR15" s="441">
        <v>1</v>
      </c>
      <c r="AS15" s="343"/>
      <c r="AT15" s="355"/>
      <c r="AU15" s="343"/>
      <c r="AV15" s="356"/>
      <c r="AW15" s="351"/>
      <c r="AX15" s="367"/>
    </row>
    <row r="16" spans="1:50" ht="11.25" customHeight="1">
      <c r="A16" s="381">
        <f t="shared" si="0"/>
        <v>13</v>
      </c>
      <c r="B16" s="384">
        <v>74</v>
      </c>
      <c r="C16" s="385" t="s">
        <v>167</v>
      </c>
      <c r="D16" s="272">
        <f>T16+W16+Z16+AC16+AF16+AI16+AL16</f>
        <v>0.11015046296296296</v>
      </c>
      <c r="E16" s="273">
        <f>D17-D16</f>
        <v>0.00018518518518517713</v>
      </c>
      <c r="F16" s="274">
        <f>U16+X16+AA16+AD16+AG16+AJ16+AM16</f>
        <v>36</v>
      </c>
      <c r="G16" s="275">
        <f>D16/F16</f>
        <v>0.003059735082304527</v>
      </c>
      <c r="H16" s="281">
        <v>21</v>
      </c>
      <c r="I16" s="300">
        <v>23</v>
      </c>
      <c r="J16" s="301">
        <v>18</v>
      </c>
      <c r="K16" s="301">
        <v>17</v>
      </c>
      <c r="L16" s="300">
        <v>16</v>
      </c>
      <c r="M16" s="301">
        <v>20</v>
      </c>
      <c r="N16" s="305"/>
      <c r="O16" s="305"/>
      <c r="P16" s="284" t="s">
        <v>239</v>
      </c>
      <c r="Q16" s="296">
        <v>1993</v>
      </c>
      <c r="R16" s="306"/>
      <c r="S16" s="297" t="s">
        <v>231</v>
      </c>
      <c r="T16" s="450">
        <v>0.01840277777777778</v>
      </c>
      <c r="U16" s="287">
        <v>6</v>
      </c>
      <c r="V16" s="288">
        <f>T16/U16</f>
        <v>0.0030671296296296297</v>
      </c>
      <c r="W16" s="423">
        <v>0.019398148148148147</v>
      </c>
      <c r="X16" s="287">
        <v>6</v>
      </c>
      <c r="Y16" s="288">
        <f>W16/X16</f>
        <v>0.0032330246913580244</v>
      </c>
      <c r="Z16" s="286">
        <v>0.018206018518518517</v>
      </c>
      <c r="AA16" s="287">
        <v>6</v>
      </c>
      <c r="AB16" s="288">
        <f>Z16/AA16</f>
        <v>0.0030343364197530863</v>
      </c>
      <c r="AC16" s="289">
        <v>0.01747685185185185</v>
      </c>
      <c r="AD16" s="287">
        <v>6</v>
      </c>
      <c r="AE16" s="288">
        <f>AC16/AD16</f>
        <v>0.0029128086419753087</v>
      </c>
      <c r="AF16" s="286">
        <v>0.018217592592592594</v>
      </c>
      <c r="AG16" s="287">
        <v>6</v>
      </c>
      <c r="AH16" s="288">
        <f>AF16/AG16</f>
        <v>0.003036265432098766</v>
      </c>
      <c r="AI16" s="589">
        <v>0.018449074074074073</v>
      </c>
      <c r="AJ16" s="287">
        <v>6</v>
      </c>
      <c r="AK16" s="288">
        <f>AI16/AJ16</f>
        <v>0.0030748456790123456</v>
      </c>
      <c r="AL16" s="423"/>
      <c r="AM16" s="291"/>
      <c r="AN16" s="288" t="e">
        <f>AL16/AM16</f>
        <v>#DIV/0!</v>
      </c>
      <c r="AO16" s="286"/>
      <c r="AP16" s="291"/>
      <c r="AQ16" s="288" t="e">
        <f>AO16/AP16</f>
        <v>#DIV/0!</v>
      </c>
      <c r="AR16" s="441">
        <v>1</v>
      </c>
      <c r="AS16" s="444"/>
      <c r="AT16" s="444"/>
      <c r="AW16" s="351"/>
      <c r="AX16" s="367"/>
    </row>
    <row r="17" spans="1:57" s="233" customFormat="1" ht="11.25" customHeight="1">
      <c r="A17" s="428">
        <f t="shared" si="0"/>
        <v>14</v>
      </c>
      <c r="B17" s="384">
        <v>611</v>
      </c>
      <c r="C17" s="385" t="s">
        <v>156</v>
      </c>
      <c r="D17" s="272">
        <f>T17+W17+Z17+AC17+AF17+AI17+AL17</f>
        <v>0.11033564814814814</v>
      </c>
      <c r="E17" s="273">
        <f>D18-D17</f>
        <v>0.004293981481481482</v>
      </c>
      <c r="F17" s="274">
        <f>U17+X17+AA17+AD17+AG17+AJ17+AM17</f>
        <v>36</v>
      </c>
      <c r="G17" s="275">
        <f>D17/F17</f>
        <v>0.003064879115226337</v>
      </c>
      <c r="H17" s="281">
        <v>23</v>
      </c>
      <c r="I17" s="300">
        <v>22</v>
      </c>
      <c r="J17" s="301">
        <v>19</v>
      </c>
      <c r="K17" s="301">
        <v>21</v>
      </c>
      <c r="L17" s="300">
        <v>17</v>
      </c>
      <c r="M17" s="301">
        <v>14</v>
      </c>
      <c r="N17" s="305"/>
      <c r="O17" s="305"/>
      <c r="P17" s="284" t="s">
        <v>239</v>
      </c>
      <c r="Q17" s="296">
        <v>1969</v>
      </c>
      <c r="R17" s="306"/>
      <c r="S17" s="297" t="s">
        <v>231</v>
      </c>
      <c r="T17" s="450">
        <v>0.018622685185185183</v>
      </c>
      <c r="U17" s="287">
        <v>6</v>
      </c>
      <c r="V17" s="288">
        <f>T17/U17</f>
        <v>0.0031037808641975304</v>
      </c>
      <c r="W17" s="423">
        <v>0.019247685185185184</v>
      </c>
      <c r="X17" s="287">
        <v>6</v>
      </c>
      <c r="Y17" s="288">
        <f>W17/X17</f>
        <v>0.0032079475308641973</v>
      </c>
      <c r="Z17" s="286">
        <v>0.018530092592592595</v>
      </c>
      <c r="AA17" s="287">
        <v>6</v>
      </c>
      <c r="AB17" s="288">
        <f>Z17/AA17</f>
        <v>0.003088348765432099</v>
      </c>
      <c r="AC17" s="289">
        <v>0.018379629629629628</v>
      </c>
      <c r="AD17" s="287">
        <v>6</v>
      </c>
      <c r="AE17" s="288">
        <f>AC17/AD17</f>
        <v>0.003063271604938271</v>
      </c>
      <c r="AF17" s="286">
        <v>0.018333333333333333</v>
      </c>
      <c r="AG17" s="287">
        <v>6</v>
      </c>
      <c r="AH17" s="288">
        <f>AF17/AG17</f>
        <v>0.0030555555555555557</v>
      </c>
      <c r="AI17" s="589">
        <v>0.017222222222222222</v>
      </c>
      <c r="AJ17" s="287">
        <v>6</v>
      </c>
      <c r="AK17" s="288">
        <f>AI17/AJ17</f>
        <v>0.0028703703703703703</v>
      </c>
      <c r="AL17" s="423"/>
      <c r="AM17" s="291"/>
      <c r="AN17" s="288" t="e">
        <f>AL17/AM17</f>
        <v>#DIV/0!</v>
      </c>
      <c r="AO17" s="286"/>
      <c r="AP17" s="291"/>
      <c r="AQ17" s="288" t="e">
        <f>AO17/AP17</f>
        <v>#DIV/0!</v>
      </c>
      <c r="AR17" s="441">
        <v>1</v>
      </c>
      <c r="AS17" s="341"/>
      <c r="AT17" s="349"/>
      <c r="AU17" s="341"/>
      <c r="AV17" s="350"/>
      <c r="AW17" s="396"/>
      <c r="AX17" s="397"/>
      <c r="AY17" s="358"/>
      <c r="AZ17" s="358"/>
      <c r="BA17" s="358"/>
      <c r="BB17" s="358"/>
      <c r="BC17" s="358"/>
      <c r="BD17" s="358"/>
      <c r="BE17" s="358"/>
    </row>
    <row r="18" spans="1:50" ht="11.25" customHeight="1">
      <c r="A18" s="381">
        <f t="shared" si="0"/>
        <v>15</v>
      </c>
      <c r="B18" s="384">
        <v>45</v>
      </c>
      <c r="C18" s="385" t="s">
        <v>168</v>
      </c>
      <c r="D18" s="272">
        <f>T18+W18+Z18+AC18+AF18+AI18+AL18</f>
        <v>0.11462962962962962</v>
      </c>
      <c r="E18" s="273">
        <f>D19-D18</f>
        <v>0.0036458333333333343</v>
      </c>
      <c r="F18" s="274">
        <f>U18+X18+AA18+AD18+AG18+AJ18+AM18</f>
        <v>36</v>
      </c>
      <c r="G18" s="275">
        <f>D18/F18</f>
        <v>0.003184156378600823</v>
      </c>
      <c r="H18" s="281">
        <v>27</v>
      </c>
      <c r="I18" s="300">
        <v>25</v>
      </c>
      <c r="J18" s="301">
        <v>22</v>
      </c>
      <c r="K18" s="301">
        <v>24</v>
      </c>
      <c r="L18" s="300">
        <v>20</v>
      </c>
      <c r="M18" s="301">
        <v>26</v>
      </c>
      <c r="N18" s="305"/>
      <c r="O18" s="305"/>
      <c r="P18" s="284" t="s">
        <v>239</v>
      </c>
      <c r="Q18" s="296">
        <v>1970</v>
      </c>
      <c r="R18" s="306"/>
      <c r="S18" s="297" t="s">
        <v>231</v>
      </c>
      <c r="T18" s="450">
        <v>0.01920138888888889</v>
      </c>
      <c r="U18" s="287">
        <v>6</v>
      </c>
      <c r="V18" s="288">
        <f>T18/U18</f>
        <v>0.0032002314814814814</v>
      </c>
      <c r="W18" s="423">
        <v>0.019780092592592592</v>
      </c>
      <c r="X18" s="287">
        <v>6</v>
      </c>
      <c r="Y18" s="288">
        <f>W18/X18</f>
        <v>0.003296682098765432</v>
      </c>
      <c r="Z18" s="286">
        <v>0.019467592592592595</v>
      </c>
      <c r="AA18" s="287">
        <v>6</v>
      </c>
      <c r="AB18" s="288">
        <f>Z18/AA18</f>
        <v>0.0032445987654320992</v>
      </c>
      <c r="AC18" s="289">
        <v>0.018506944444444444</v>
      </c>
      <c r="AD18" s="287">
        <v>6</v>
      </c>
      <c r="AE18" s="288">
        <f>AC18/AD18</f>
        <v>0.0030844907407407405</v>
      </c>
      <c r="AF18" s="286">
        <v>0.018935185185185183</v>
      </c>
      <c r="AG18" s="287">
        <v>6</v>
      </c>
      <c r="AH18" s="288">
        <f>AF18/AG18</f>
        <v>0.003155864197530864</v>
      </c>
      <c r="AI18" s="589">
        <v>0.018738425925925926</v>
      </c>
      <c r="AJ18" s="287">
        <v>6</v>
      </c>
      <c r="AK18" s="288">
        <f>AI18/AJ18</f>
        <v>0.003123070987654321</v>
      </c>
      <c r="AL18" s="423"/>
      <c r="AM18" s="291"/>
      <c r="AN18" s="288" t="e">
        <f>AL18/AM18</f>
        <v>#DIV/0!</v>
      </c>
      <c r="AO18" s="286"/>
      <c r="AP18" s="291"/>
      <c r="AQ18" s="288" t="e">
        <f>AO18/AP18</f>
        <v>#DIV/0!</v>
      </c>
      <c r="AR18" s="441">
        <v>1</v>
      </c>
      <c r="AS18" s="343"/>
      <c r="AT18" s="355"/>
      <c r="AU18" s="343"/>
      <c r="AV18" s="356"/>
      <c r="AW18" s="357"/>
      <c r="AX18" s="367"/>
    </row>
    <row r="19" spans="1:50" ht="11.25" customHeight="1">
      <c r="A19" s="381">
        <f t="shared" si="0"/>
        <v>16</v>
      </c>
      <c r="B19" s="384">
        <v>235</v>
      </c>
      <c r="C19" s="385" t="s">
        <v>30</v>
      </c>
      <c r="D19" s="272">
        <f>T19+W19+Z19+AC19+AF19+AI19+AL19</f>
        <v>0.11827546296296296</v>
      </c>
      <c r="E19" s="273">
        <f>D20-D19</f>
        <v>0.0007870370370370444</v>
      </c>
      <c r="F19" s="274">
        <f>U19+X19+AA19+AD19+AG19+AJ19+AM19</f>
        <v>36</v>
      </c>
      <c r="G19" s="275">
        <f>D19/F19</f>
        <v>0.003285429526748971</v>
      </c>
      <c r="H19" s="281">
        <v>34</v>
      </c>
      <c r="I19" s="300">
        <v>32</v>
      </c>
      <c r="J19" s="301">
        <v>21</v>
      </c>
      <c r="K19" s="301">
        <v>34</v>
      </c>
      <c r="L19" s="300">
        <v>19</v>
      </c>
      <c r="M19" s="301">
        <v>28</v>
      </c>
      <c r="N19" s="305"/>
      <c r="O19" s="305"/>
      <c r="P19" s="284" t="s">
        <v>239</v>
      </c>
      <c r="Q19" s="296">
        <v>1980</v>
      </c>
      <c r="R19" s="306"/>
      <c r="S19" s="297" t="s">
        <v>231</v>
      </c>
      <c r="T19" s="450">
        <v>0.02079861111111111</v>
      </c>
      <c r="U19" s="287">
        <v>6</v>
      </c>
      <c r="V19" s="288">
        <f>T19/U19</f>
        <v>0.0034664351851851852</v>
      </c>
      <c r="W19" s="423">
        <v>0.02071759259259259</v>
      </c>
      <c r="X19" s="287">
        <v>6</v>
      </c>
      <c r="Y19" s="288">
        <f>W19/X19</f>
        <v>0.0034529320987654317</v>
      </c>
      <c r="Z19" s="286">
        <v>0.019282407407407408</v>
      </c>
      <c r="AA19" s="287">
        <v>6</v>
      </c>
      <c r="AB19" s="288">
        <f>Z19/AA19</f>
        <v>0.0032137345679012345</v>
      </c>
      <c r="AC19" s="289">
        <v>0.01974537037037037</v>
      </c>
      <c r="AD19" s="287">
        <v>6</v>
      </c>
      <c r="AE19" s="288">
        <f>AC19/AD19</f>
        <v>0.0032908950617283952</v>
      </c>
      <c r="AF19" s="286">
        <v>0.018796296296296297</v>
      </c>
      <c r="AG19" s="287">
        <v>6</v>
      </c>
      <c r="AH19" s="288">
        <f>AF19/AG19</f>
        <v>0.003132716049382716</v>
      </c>
      <c r="AI19" s="589">
        <v>0.018935185185185183</v>
      </c>
      <c r="AJ19" s="287">
        <v>6</v>
      </c>
      <c r="AK19" s="288">
        <f>AI19/AJ19</f>
        <v>0.003155864197530864</v>
      </c>
      <c r="AL19" s="377"/>
      <c r="AM19" s="291"/>
      <c r="AN19" s="288" t="e">
        <f>AL19/AM19</f>
        <v>#DIV/0!</v>
      </c>
      <c r="AO19" s="286"/>
      <c r="AP19" s="291"/>
      <c r="AQ19" s="288" t="e">
        <f>AO19/AP19</f>
        <v>#DIV/0!</v>
      </c>
      <c r="AR19" s="441">
        <v>1</v>
      </c>
      <c r="AS19" s="341"/>
      <c r="AT19" s="349"/>
      <c r="AU19" s="341"/>
      <c r="AV19" s="350"/>
      <c r="AW19" s="351"/>
      <c r="AX19" s="367"/>
    </row>
    <row r="20" spans="1:50" ht="11.25" customHeight="1">
      <c r="A20" s="381">
        <f t="shared" si="0"/>
        <v>17</v>
      </c>
      <c r="B20" s="384">
        <v>242</v>
      </c>
      <c r="C20" s="385" t="s">
        <v>47</v>
      </c>
      <c r="D20" s="272">
        <f>T20+W20+Z20+AC20+AF20+AI20+AL20</f>
        <v>0.1190625</v>
      </c>
      <c r="E20" s="273">
        <f>D21-D20</f>
        <v>0.0010300925925925825</v>
      </c>
      <c r="F20" s="274">
        <f>U20+X20+AA20+AD20+AG20+AJ20+AM20</f>
        <v>36</v>
      </c>
      <c r="G20" s="275">
        <f>D20/F20</f>
        <v>0.0033072916666666667</v>
      </c>
      <c r="H20" s="281">
        <v>39</v>
      </c>
      <c r="I20" s="300">
        <v>26</v>
      </c>
      <c r="J20" s="301">
        <v>29</v>
      </c>
      <c r="K20" s="301">
        <v>29</v>
      </c>
      <c r="L20" s="300">
        <v>22</v>
      </c>
      <c r="M20" s="301">
        <v>23</v>
      </c>
      <c r="N20" s="305"/>
      <c r="O20" s="305"/>
      <c r="P20" s="284" t="s">
        <v>239</v>
      </c>
      <c r="Q20" s="296">
        <v>1990</v>
      </c>
      <c r="R20" s="306"/>
      <c r="S20" s="297" t="s">
        <v>235</v>
      </c>
      <c r="T20" s="450">
        <v>0.021666666666666667</v>
      </c>
      <c r="U20" s="287">
        <v>6</v>
      </c>
      <c r="V20" s="288">
        <f>T20/U20</f>
        <v>0.0036111111111111114</v>
      </c>
      <c r="W20" s="423">
        <v>0.01996527777777778</v>
      </c>
      <c r="X20" s="287">
        <v>6</v>
      </c>
      <c r="Y20" s="288">
        <f>W20/X20</f>
        <v>0.0033275462962962968</v>
      </c>
      <c r="Z20" s="286">
        <v>0.020474537037037038</v>
      </c>
      <c r="AA20" s="287">
        <v>6</v>
      </c>
      <c r="AB20" s="288">
        <f>Z20/AA20</f>
        <v>0.003412422839506173</v>
      </c>
      <c r="AC20" s="289">
        <v>0.019189814814814816</v>
      </c>
      <c r="AD20" s="287">
        <v>6</v>
      </c>
      <c r="AE20" s="288">
        <f>AC20/AD20</f>
        <v>0.0031983024691358028</v>
      </c>
      <c r="AF20" s="286">
        <v>0.019143518518518518</v>
      </c>
      <c r="AG20" s="287">
        <v>6</v>
      </c>
      <c r="AH20" s="288">
        <f>AF20/AG20</f>
        <v>0.0031905864197530865</v>
      </c>
      <c r="AI20" s="589">
        <v>0.018622685185185183</v>
      </c>
      <c r="AJ20" s="287">
        <v>6</v>
      </c>
      <c r="AK20" s="288">
        <f>AI20/AJ20</f>
        <v>0.0031037808641975304</v>
      </c>
      <c r="AL20" s="423"/>
      <c r="AM20" s="291"/>
      <c r="AN20" s="288" t="e">
        <f>AL20/AM20</f>
        <v>#DIV/0!</v>
      </c>
      <c r="AO20" s="286"/>
      <c r="AP20" s="291"/>
      <c r="AQ20" s="288" t="e">
        <f>AO20/AP20</f>
        <v>#DIV/0!</v>
      </c>
      <c r="AR20" s="441">
        <v>1</v>
      </c>
      <c r="AS20" s="444"/>
      <c r="AT20" s="444"/>
      <c r="AW20" s="351"/>
      <c r="AX20" s="367"/>
    </row>
    <row r="21" spans="1:57" s="233" customFormat="1" ht="11.25" customHeight="1">
      <c r="A21" s="381">
        <f t="shared" si="0"/>
        <v>18</v>
      </c>
      <c r="B21" s="384">
        <v>206</v>
      </c>
      <c r="C21" s="385" t="s">
        <v>177</v>
      </c>
      <c r="D21" s="272">
        <f>T21+W21+Z21+AC21+AF21+AI21+AL21</f>
        <v>0.12009259259259258</v>
      </c>
      <c r="E21" s="273">
        <f>D22-D21</f>
        <v>0.00043981481481482343</v>
      </c>
      <c r="F21" s="274">
        <f>U21+X21+AA21+AD21+AG21+AJ21+AM21</f>
        <v>36</v>
      </c>
      <c r="G21" s="275">
        <f>D21/F21</f>
        <v>0.0033359053497942384</v>
      </c>
      <c r="H21" s="281">
        <v>30</v>
      </c>
      <c r="I21" s="300">
        <v>36</v>
      </c>
      <c r="J21" s="301">
        <v>23</v>
      </c>
      <c r="K21" s="301">
        <v>32</v>
      </c>
      <c r="L21" s="300">
        <v>25</v>
      </c>
      <c r="M21" s="301">
        <v>36</v>
      </c>
      <c r="N21" s="305"/>
      <c r="O21" s="305"/>
      <c r="P21" s="284" t="s">
        <v>239</v>
      </c>
      <c r="Q21" s="296">
        <v>1958</v>
      </c>
      <c r="R21" s="306"/>
      <c r="S21" s="297" t="s">
        <v>231</v>
      </c>
      <c r="T21" s="450">
        <v>0.020208333333333335</v>
      </c>
      <c r="U21" s="287">
        <v>6</v>
      </c>
      <c r="V21" s="288">
        <f>T21/U21</f>
        <v>0.003368055555555556</v>
      </c>
      <c r="W21" s="423">
        <v>0.021226851851851854</v>
      </c>
      <c r="X21" s="287">
        <v>6</v>
      </c>
      <c r="Y21" s="288">
        <f>W21/X21</f>
        <v>0.003537808641975309</v>
      </c>
      <c r="Z21" s="286">
        <v>0.01962962962962963</v>
      </c>
      <c r="AA21" s="287">
        <v>6</v>
      </c>
      <c r="AB21" s="288">
        <f>Z21/AA21</f>
        <v>0.003271604938271605</v>
      </c>
      <c r="AC21" s="289">
        <v>0.019421296296296294</v>
      </c>
      <c r="AD21" s="287">
        <v>6</v>
      </c>
      <c r="AE21" s="288">
        <f>AC21/AD21</f>
        <v>0.0032368827160493825</v>
      </c>
      <c r="AF21" s="286">
        <v>0.019421296296296294</v>
      </c>
      <c r="AG21" s="287">
        <v>6</v>
      </c>
      <c r="AH21" s="288">
        <f>AF21/AG21</f>
        <v>0.0032368827160493825</v>
      </c>
      <c r="AI21" s="589">
        <v>0.020185185185185184</v>
      </c>
      <c r="AJ21" s="287">
        <v>6</v>
      </c>
      <c r="AK21" s="288">
        <f>AI21/AJ21</f>
        <v>0.0033641975308641974</v>
      </c>
      <c r="AL21" s="423"/>
      <c r="AM21" s="291"/>
      <c r="AN21" s="288" t="e">
        <f>AL21/AM21</f>
        <v>#DIV/0!</v>
      </c>
      <c r="AO21" s="286"/>
      <c r="AP21" s="291"/>
      <c r="AQ21" s="288" t="e">
        <f>AO21/AP21</f>
        <v>#DIV/0!</v>
      </c>
      <c r="AR21" s="441">
        <v>1</v>
      </c>
      <c r="AS21" s="486">
        <f>D21+AO21</f>
        <v>0.12009259259259258</v>
      </c>
      <c r="AT21" s="489">
        <f>F21+AP21</f>
        <v>36</v>
      </c>
      <c r="AU21" s="486">
        <f>AS21/AT21</f>
        <v>0.0033359053497942384</v>
      </c>
      <c r="AV21" s="492"/>
      <c r="AW21" s="357"/>
      <c r="AX21" s="367"/>
      <c r="AY21" s="358"/>
      <c r="AZ21" s="358"/>
      <c r="BA21" s="358"/>
      <c r="BB21" s="358"/>
      <c r="BC21" s="358"/>
      <c r="BD21" s="358"/>
      <c r="BE21" s="358"/>
    </row>
    <row r="22" spans="1:50" ht="11.25" customHeight="1">
      <c r="A22" s="381">
        <f t="shared" si="0"/>
        <v>19</v>
      </c>
      <c r="B22" s="384">
        <v>243</v>
      </c>
      <c r="C22" s="385" t="s">
        <v>78</v>
      </c>
      <c r="D22" s="272">
        <f>T22+W22+Z22+AC22+AF22+AI22+AL22</f>
        <v>0.12053240740740741</v>
      </c>
      <c r="E22" s="273">
        <f>D23-D22</f>
        <v>0.0009953703703703687</v>
      </c>
      <c r="F22" s="274">
        <f>U22+X22+AA22+AD22+AG22+AJ22+AM22</f>
        <v>36</v>
      </c>
      <c r="G22" s="275">
        <f>D22/F22</f>
        <v>0.003348122427983539</v>
      </c>
      <c r="H22" s="281">
        <v>47</v>
      </c>
      <c r="I22" s="300">
        <v>27</v>
      </c>
      <c r="J22" s="301">
        <v>28</v>
      </c>
      <c r="K22" s="301">
        <v>27</v>
      </c>
      <c r="L22" s="300">
        <v>23</v>
      </c>
      <c r="M22" s="301">
        <v>30</v>
      </c>
      <c r="N22" s="305"/>
      <c r="O22" s="305"/>
      <c r="P22" s="284" t="s">
        <v>239</v>
      </c>
      <c r="Q22" s="296">
        <v>1993</v>
      </c>
      <c r="R22" s="306"/>
      <c r="S22" s="297" t="s">
        <v>235</v>
      </c>
      <c r="T22" s="450">
        <v>0.02255787037037037</v>
      </c>
      <c r="U22" s="287">
        <v>6</v>
      </c>
      <c r="V22" s="288">
        <f>T22/U22</f>
        <v>0.0037596450617283952</v>
      </c>
      <c r="W22" s="423">
        <v>0.020046296296296295</v>
      </c>
      <c r="X22" s="287">
        <v>6</v>
      </c>
      <c r="Y22" s="288">
        <f>W22/X22</f>
        <v>0.003341049382716049</v>
      </c>
      <c r="Z22" s="286">
        <v>0.020439814814814817</v>
      </c>
      <c r="AA22" s="287">
        <v>6</v>
      </c>
      <c r="AB22" s="288">
        <f>Z22/AA22</f>
        <v>0.003406635802469136</v>
      </c>
      <c r="AC22" s="289">
        <v>0.018958333333333334</v>
      </c>
      <c r="AD22" s="287">
        <v>6</v>
      </c>
      <c r="AE22" s="288">
        <f>AC22/AD22</f>
        <v>0.003159722222222222</v>
      </c>
      <c r="AF22" s="286">
        <v>0.019189814814814816</v>
      </c>
      <c r="AG22" s="287">
        <v>6</v>
      </c>
      <c r="AH22" s="288">
        <f>AF22/AG22</f>
        <v>0.0031983024691358028</v>
      </c>
      <c r="AI22" s="589">
        <v>0.01934027777777778</v>
      </c>
      <c r="AJ22" s="287">
        <v>6</v>
      </c>
      <c r="AK22" s="288">
        <f>AI22/AJ22</f>
        <v>0.00322337962962963</v>
      </c>
      <c r="AL22" s="377"/>
      <c r="AM22" s="291"/>
      <c r="AN22" s="288" t="e">
        <f>AL22/AM22</f>
        <v>#DIV/0!</v>
      </c>
      <c r="AO22" s="286"/>
      <c r="AP22" s="291"/>
      <c r="AQ22" s="288" t="e">
        <f>AO22/AP22</f>
        <v>#DIV/0!</v>
      </c>
      <c r="AR22" s="441">
        <v>1</v>
      </c>
      <c r="AS22" s="342"/>
      <c r="AT22" s="352"/>
      <c r="AU22" s="342"/>
      <c r="AV22" s="353"/>
      <c r="AW22" s="351"/>
      <c r="AX22" s="367"/>
    </row>
    <row r="23" spans="1:50" ht="11.25" customHeight="1">
      <c r="A23" s="381">
        <f t="shared" si="0"/>
        <v>20</v>
      </c>
      <c r="B23" s="384">
        <v>220</v>
      </c>
      <c r="C23" s="385" t="s">
        <v>115</v>
      </c>
      <c r="D23" s="272">
        <f>T23+W23+Z23+AC23+AF23+AI23+AL23</f>
        <v>0.12152777777777778</v>
      </c>
      <c r="E23" s="273">
        <f>D24-D23</f>
        <v>0.0013310185185185092</v>
      </c>
      <c r="F23" s="274">
        <f>U23+X23+AA23+AD23+AG23+AJ23+AM23</f>
        <v>36</v>
      </c>
      <c r="G23" s="275">
        <f>D23/F23</f>
        <v>0.0033757716049382714</v>
      </c>
      <c r="H23" s="281">
        <v>32</v>
      </c>
      <c r="I23" s="300">
        <v>34</v>
      </c>
      <c r="J23" s="301">
        <v>27</v>
      </c>
      <c r="K23" s="301">
        <v>33</v>
      </c>
      <c r="L23" s="300">
        <v>30</v>
      </c>
      <c r="M23" s="301">
        <v>33</v>
      </c>
      <c r="N23" s="305"/>
      <c r="O23" s="305"/>
      <c r="P23" s="284" t="s">
        <v>239</v>
      </c>
      <c r="Q23" s="296">
        <v>1968</v>
      </c>
      <c r="R23" s="306"/>
      <c r="S23" s="297" t="s">
        <v>232</v>
      </c>
      <c r="T23" s="450">
        <v>0.02037037037037037</v>
      </c>
      <c r="U23" s="287">
        <v>6</v>
      </c>
      <c r="V23" s="288">
        <f>T23/U23</f>
        <v>0.0033950617283950613</v>
      </c>
      <c r="W23" s="423">
        <v>0.021180555555555553</v>
      </c>
      <c r="X23" s="287">
        <v>6</v>
      </c>
      <c r="Y23" s="288">
        <f>W23/X23</f>
        <v>0.003530092592592592</v>
      </c>
      <c r="Z23" s="286">
        <v>0.020162037037037037</v>
      </c>
      <c r="AA23" s="287">
        <v>6</v>
      </c>
      <c r="AB23" s="288">
        <f>Z23/AA23</f>
        <v>0.0033603395061728397</v>
      </c>
      <c r="AC23" s="289">
        <v>0.01974537037037037</v>
      </c>
      <c r="AD23" s="287">
        <v>6</v>
      </c>
      <c r="AE23" s="288">
        <f>AC23/AD23</f>
        <v>0.0032908950617283952</v>
      </c>
      <c r="AF23" s="286">
        <v>0.02017361111111111</v>
      </c>
      <c r="AG23" s="287">
        <v>6</v>
      </c>
      <c r="AH23" s="288">
        <f>AF23/AG23</f>
        <v>0.0033622685185185183</v>
      </c>
      <c r="AI23" s="589">
        <v>0.01989583333333333</v>
      </c>
      <c r="AJ23" s="287">
        <v>6</v>
      </c>
      <c r="AK23" s="288">
        <f>AI23/AJ23</f>
        <v>0.003315972222222222</v>
      </c>
      <c r="AL23" s="423"/>
      <c r="AM23" s="291"/>
      <c r="AN23" s="288" t="e">
        <f>AL23/AM23</f>
        <v>#DIV/0!</v>
      </c>
      <c r="AO23" s="286"/>
      <c r="AP23" s="291"/>
      <c r="AQ23" s="288" t="e">
        <f>AO23/AP23</f>
        <v>#DIV/0!</v>
      </c>
      <c r="AR23" s="441">
        <v>1</v>
      </c>
      <c r="AS23" s="343"/>
      <c r="AT23" s="355"/>
      <c r="AU23" s="343"/>
      <c r="AV23" s="356"/>
      <c r="AW23" s="351"/>
      <c r="AX23" s="367"/>
    </row>
    <row r="24" spans="1:48" ht="11.25" customHeight="1">
      <c r="A24" s="381">
        <f t="shared" si="0"/>
        <v>21</v>
      </c>
      <c r="B24" s="384">
        <v>226</v>
      </c>
      <c r="C24" s="385" t="s">
        <v>172</v>
      </c>
      <c r="D24" s="272">
        <f>T24+W24+Z24+AC24+AF24+AI24+AL24</f>
        <v>0.12285879629629629</v>
      </c>
      <c r="E24" s="273">
        <f>D25-D24</f>
        <v>0</v>
      </c>
      <c r="F24" s="274">
        <f>U24+X24+AA24+AD24+AG24+AJ24+AM24</f>
        <v>36</v>
      </c>
      <c r="G24" s="275">
        <f>D24/F24</f>
        <v>0.0034127443415637856</v>
      </c>
      <c r="H24" s="281">
        <v>49</v>
      </c>
      <c r="I24" s="300">
        <v>41</v>
      </c>
      <c r="J24" s="301">
        <v>36</v>
      </c>
      <c r="K24" s="301">
        <v>25</v>
      </c>
      <c r="L24" s="300">
        <v>18</v>
      </c>
      <c r="M24" s="301">
        <v>17</v>
      </c>
      <c r="N24" s="305"/>
      <c r="O24" s="305"/>
      <c r="P24" s="284" t="s">
        <v>239</v>
      </c>
      <c r="Q24" s="296">
        <v>1976</v>
      </c>
      <c r="R24" s="306"/>
      <c r="S24" s="297" t="s">
        <v>231</v>
      </c>
      <c r="T24" s="450">
        <v>0.022650462962962966</v>
      </c>
      <c r="U24" s="287">
        <v>6</v>
      </c>
      <c r="V24" s="288">
        <f>T24/U24</f>
        <v>0.003775077160493828</v>
      </c>
      <c r="W24" s="423">
        <v>0.023125</v>
      </c>
      <c r="X24" s="287">
        <v>6</v>
      </c>
      <c r="Y24" s="288">
        <f>W24/X24</f>
        <v>0.0038541666666666668</v>
      </c>
      <c r="Z24" s="286">
        <v>0.022118055555555557</v>
      </c>
      <c r="AA24" s="287">
        <v>6</v>
      </c>
      <c r="AB24" s="288">
        <f>Z24/AA24</f>
        <v>0.003686342592592593</v>
      </c>
      <c r="AC24" s="289">
        <v>0.018761574074074073</v>
      </c>
      <c r="AD24" s="287">
        <v>6</v>
      </c>
      <c r="AE24" s="288">
        <f>AC24/AD24</f>
        <v>0.003126929012345679</v>
      </c>
      <c r="AF24" s="286">
        <v>0.018391203703703705</v>
      </c>
      <c r="AG24" s="287">
        <v>6</v>
      </c>
      <c r="AH24" s="288">
        <f>AF24/AG24</f>
        <v>0.0030652006172839506</v>
      </c>
      <c r="AI24" s="589">
        <v>0.0178125</v>
      </c>
      <c r="AJ24" s="287">
        <v>6</v>
      </c>
      <c r="AK24" s="288">
        <f>AI24/AJ24</f>
        <v>0.0029687499999999996</v>
      </c>
      <c r="AL24" s="377"/>
      <c r="AM24" s="291"/>
      <c r="AN24" s="288" t="e">
        <f>AL24/AM24</f>
        <v>#DIV/0!</v>
      </c>
      <c r="AO24" s="286"/>
      <c r="AP24" s="291"/>
      <c r="AQ24" s="288" t="e">
        <f>AO24/AP24</f>
        <v>#DIV/0!</v>
      </c>
      <c r="AR24" s="441">
        <v>1</v>
      </c>
      <c r="AS24" s="341"/>
      <c r="AT24" s="349"/>
      <c r="AU24" s="341"/>
      <c r="AV24" s="350"/>
    </row>
    <row r="25" spans="1:48" ht="11.25" customHeight="1">
      <c r="A25" s="381">
        <f t="shared" si="0"/>
        <v>22</v>
      </c>
      <c r="B25" s="384">
        <v>2497</v>
      </c>
      <c r="C25" s="385" t="s">
        <v>42</v>
      </c>
      <c r="D25" s="272">
        <f>T25+W25+Z25+AC25+AF25+AI25+AL25</f>
        <v>0.1228587962962963</v>
      </c>
      <c r="E25" s="273">
        <f>D26-D25</f>
        <v>0.001331018518518523</v>
      </c>
      <c r="F25" s="274">
        <f>U25+X25+AA25+AD25+AG25+AJ25+AM25</f>
        <v>36</v>
      </c>
      <c r="G25" s="275">
        <f>D25/F25</f>
        <v>0.003412744341563786</v>
      </c>
      <c r="H25" s="281">
        <v>31</v>
      </c>
      <c r="I25" s="300">
        <v>46</v>
      </c>
      <c r="J25" s="301">
        <v>24</v>
      </c>
      <c r="K25" s="301">
        <v>31</v>
      </c>
      <c r="L25" s="300">
        <v>29</v>
      </c>
      <c r="M25" s="301">
        <v>29</v>
      </c>
      <c r="N25" s="305"/>
      <c r="O25" s="305"/>
      <c r="P25" s="284" t="s">
        <v>239</v>
      </c>
      <c r="Q25" s="296">
        <v>1986</v>
      </c>
      <c r="R25" s="306"/>
      <c r="S25" s="297" t="s">
        <v>231</v>
      </c>
      <c r="T25" s="450">
        <v>0.020358796296296295</v>
      </c>
      <c r="U25" s="287">
        <v>6</v>
      </c>
      <c r="V25" s="288">
        <f>T25/U25</f>
        <v>0.0033931327160493826</v>
      </c>
      <c r="W25" s="423">
        <v>0.024525462962962968</v>
      </c>
      <c r="X25" s="287">
        <v>6</v>
      </c>
      <c r="Y25" s="288">
        <f>W25/X25</f>
        <v>0.004087577160493828</v>
      </c>
      <c r="Z25" s="286">
        <v>0.0196875</v>
      </c>
      <c r="AA25" s="287">
        <v>6</v>
      </c>
      <c r="AB25" s="288">
        <f>Z25/AA25</f>
        <v>0.00328125</v>
      </c>
      <c r="AC25" s="289">
        <v>0.019386574074074073</v>
      </c>
      <c r="AD25" s="287">
        <v>6</v>
      </c>
      <c r="AE25" s="288">
        <f>AC25/AD25</f>
        <v>0.0032310956790123457</v>
      </c>
      <c r="AF25" s="286">
        <v>0.019756944444444445</v>
      </c>
      <c r="AG25" s="287">
        <v>6</v>
      </c>
      <c r="AH25" s="288">
        <f>AF25/AG25</f>
        <v>0.0032928240740740743</v>
      </c>
      <c r="AI25" s="589">
        <v>0.019143518518518518</v>
      </c>
      <c r="AJ25" s="287">
        <v>6</v>
      </c>
      <c r="AK25" s="288">
        <f>AI25/AJ25</f>
        <v>0.0031905864197530865</v>
      </c>
      <c r="AL25" s="423"/>
      <c r="AM25" s="291"/>
      <c r="AN25" s="288" t="e">
        <f>AL25/AM25</f>
        <v>#DIV/0!</v>
      </c>
      <c r="AO25" s="286"/>
      <c r="AP25" s="291"/>
      <c r="AQ25" s="288" t="e">
        <f>AO25/AP25</f>
        <v>#DIV/0!</v>
      </c>
      <c r="AR25" s="441">
        <v>1</v>
      </c>
      <c r="AS25" s="486">
        <f>D25+AO25</f>
        <v>0.1228587962962963</v>
      </c>
      <c r="AT25" s="489">
        <f>F25+AP25</f>
        <v>36</v>
      </c>
      <c r="AU25" s="486">
        <f>AS25/AT25</f>
        <v>0.003412744341563786</v>
      </c>
      <c r="AV25" s="492"/>
    </row>
    <row r="26" spans="1:50" ht="11.25" customHeight="1">
      <c r="A26" s="381">
        <f t="shared" si="0"/>
        <v>23</v>
      </c>
      <c r="B26" s="384">
        <v>9</v>
      </c>
      <c r="C26" s="385" t="s">
        <v>222</v>
      </c>
      <c r="D26" s="272">
        <f>T26+W26+Z26+AC26+AF26+AI26+AL26</f>
        <v>0.12418981481481482</v>
      </c>
      <c r="E26" s="273">
        <f>D27-D26</f>
        <v>0.0024768518518518273</v>
      </c>
      <c r="F26" s="274">
        <f>U26+X26+AA26+AD26+AG26+AJ26+AM26</f>
        <v>36</v>
      </c>
      <c r="G26" s="275">
        <f>D26/F26</f>
        <v>0.0034497170781893007</v>
      </c>
      <c r="H26" s="281">
        <v>44</v>
      </c>
      <c r="I26" s="300">
        <v>37</v>
      </c>
      <c r="J26" s="301">
        <v>30</v>
      </c>
      <c r="K26" s="301">
        <v>35</v>
      </c>
      <c r="L26" s="300">
        <v>32</v>
      </c>
      <c r="M26" s="301">
        <v>31</v>
      </c>
      <c r="N26" s="305"/>
      <c r="O26" s="305"/>
      <c r="P26" s="284" t="s">
        <v>239</v>
      </c>
      <c r="Q26" s="296">
        <v>1980</v>
      </c>
      <c r="R26" s="306"/>
      <c r="S26" s="297" t="s">
        <v>232</v>
      </c>
      <c r="T26" s="450">
        <v>0.02228009259259259</v>
      </c>
      <c r="U26" s="287">
        <v>6</v>
      </c>
      <c r="V26" s="288">
        <f>T26/U26</f>
        <v>0.0037133487654320983</v>
      </c>
      <c r="W26" s="423">
        <v>0.021574074074074075</v>
      </c>
      <c r="X26" s="287">
        <v>6</v>
      </c>
      <c r="Y26" s="288">
        <f>W26/X26</f>
        <v>0.0035956790123456792</v>
      </c>
      <c r="Z26" s="286">
        <v>0.020578703703703703</v>
      </c>
      <c r="AA26" s="287">
        <v>6</v>
      </c>
      <c r="AB26" s="288">
        <f>Z26/AA26</f>
        <v>0.0034297839506172837</v>
      </c>
      <c r="AC26" s="289">
        <v>0.019953703703703706</v>
      </c>
      <c r="AD26" s="287">
        <v>6</v>
      </c>
      <c r="AE26" s="288">
        <f>AC26/AD26</f>
        <v>0.0033256172839506177</v>
      </c>
      <c r="AF26" s="286">
        <v>0.020439814814814817</v>
      </c>
      <c r="AG26" s="287">
        <v>6</v>
      </c>
      <c r="AH26" s="288">
        <f>AF26/AG26</f>
        <v>0.003406635802469136</v>
      </c>
      <c r="AI26" s="589">
        <v>0.019363425925925926</v>
      </c>
      <c r="AJ26" s="287">
        <v>6</v>
      </c>
      <c r="AK26" s="288">
        <f>AI26/AJ26</f>
        <v>0.0032272376543209876</v>
      </c>
      <c r="AL26" s="423"/>
      <c r="AM26" s="291"/>
      <c r="AN26" s="288" t="e">
        <f>AL26/AM26</f>
        <v>#DIV/0!</v>
      </c>
      <c r="AO26" s="286"/>
      <c r="AP26" s="291"/>
      <c r="AQ26" s="288" t="e">
        <f>AO26/AP26</f>
        <v>#DIV/0!</v>
      </c>
      <c r="AR26" s="441">
        <v>1</v>
      </c>
      <c r="AS26" s="358"/>
      <c r="AT26" s="358"/>
      <c r="AU26" s="358"/>
      <c r="AV26" s="420"/>
      <c r="AW26" s="351"/>
      <c r="AX26" s="367"/>
    </row>
    <row r="27" spans="1:48" ht="11.25" customHeight="1">
      <c r="A27" s="381">
        <f t="shared" si="0"/>
        <v>24</v>
      </c>
      <c r="B27" s="384">
        <v>202</v>
      </c>
      <c r="C27" s="385" t="s">
        <v>58</v>
      </c>
      <c r="D27" s="272">
        <f>T27+W27+Z27+AC27+AF27+AI27+AL27</f>
        <v>0.12666666666666665</v>
      </c>
      <c r="E27" s="273">
        <f>D28-D27</f>
        <v>0.00520833333333337</v>
      </c>
      <c r="F27" s="274">
        <f>U27+X27+AA27+AD27+AG27+AJ27+AM27</f>
        <v>36</v>
      </c>
      <c r="G27" s="275">
        <f>D27/F27</f>
        <v>0.003518518518518518</v>
      </c>
      <c r="H27" s="281">
        <v>40</v>
      </c>
      <c r="I27" s="300">
        <v>40</v>
      </c>
      <c r="J27" s="301">
        <v>31</v>
      </c>
      <c r="K27" s="301">
        <v>41</v>
      </c>
      <c r="L27" s="300">
        <v>33</v>
      </c>
      <c r="M27" s="301">
        <v>35</v>
      </c>
      <c r="N27" s="305"/>
      <c r="O27" s="305"/>
      <c r="P27" s="284" t="s">
        <v>239</v>
      </c>
      <c r="Q27" s="296">
        <v>1990</v>
      </c>
      <c r="R27" s="306"/>
      <c r="S27" s="297" t="s">
        <v>231</v>
      </c>
      <c r="T27" s="450">
        <v>0.021747685185185186</v>
      </c>
      <c r="U27" s="287">
        <v>6</v>
      </c>
      <c r="V27" s="288">
        <f>T27/U27</f>
        <v>0.0036246141975308645</v>
      </c>
      <c r="W27" s="423">
        <v>0.022569444444444444</v>
      </c>
      <c r="X27" s="287">
        <v>6</v>
      </c>
      <c r="Y27" s="288">
        <f>W27/X27</f>
        <v>0.003761574074074074</v>
      </c>
      <c r="Z27" s="286">
        <v>0.02070601851851852</v>
      </c>
      <c r="AA27" s="287">
        <v>6</v>
      </c>
      <c r="AB27" s="288">
        <f>Z27/AA27</f>
        <v>0.003451003086419753</v>
      </c>
      <c r="AC27" s="289">
        <v>0.020879629629629626</v>
      </c>
      <c r="AD27" s="287">
        <v>6</v>
      </c>
      <c r="AE27" s="288">
        <f>AC27/AD27</f>
        <v>0.003479938271604938</v>
      </c>
      <c r="AF27" s="286">
        <v>0.02074074074074074</v>
      </c>
      <c r="AG27" s="287">
        <v>6</v>
      </c>
      <c r="AH27" s="288">
        <f>AF27/AG27</f>
        <v>0.00345679012345679</v>
      </c>
      <c r="AI27" s="602">
        <v>0.020023148148148148</v>
      </c>
      <c r="AJ27" s="287">
        <v>6</v>
      </c>
      <c r="AK27" s="288">
        <f>AI27/AJ27</f>
        <v>0.0033371913580246913</v>
      </c>
      <c r="AL27" s="423"/>
      <c r="AM27" s="291"/>
      <c r="AN27" s="288" t="e">
        <f>AL27/AM27</f>
        <v>#DIV/0!</v>
      </c>
      <c r="AO27" s="286"/>
      <c r="AP27" s="291"/>
      <c r="AQ27" s="288" t="e">
        <f>AO27/AP27</f>
        <v>#DIV/0!</v>
      </c>
      <c r="AR27" s="441">
        <v>1</v>
      </c>
      <c r="AS27" s="341"/>
      <c r="AT27" s="349"/>
      <c r="AU27" s="341"/>
      <c r="AV27" s="350"/>
    </row>
    <row r="28" spans="1:48" ht="11.25" customHeight="1">
      <c r="A28" s="381">
        <f t="shared" si="0"/>
        <v>25</v>
      </c>
      <c r="B28" s="432">
        <v>225</v>
      </c>
      <c r="C28" s="433" t="s">
        <v>171</v>
      </c>
      <c r="D28" s="391">
        <f>T28+W28+Z28+AC28+AF28+AI28+AL28</f>
        <v>0.13187500000000002</v>
      </c>
      <c r="E28" s="392">
        <f>D29-D28</f>
        <v>0.0015856481481481277</v>
      </c>
      <c r="F28" s="393">
        <f>U28+X28+AA28+AD28+AG28+AJ28+AM28</f>
        <v>36</v>
      </c>
      <c r="G28" s="394">
        <f>D28/F28</f>
        <v>0.003663194444444445</v>
      </c>
      <c r="H28" s="453">
        <v>50</v>
      </c>
      <c r="I28" s="454">
        <v>42</v>
      </c>
      <c r="J28" s="455">
        <v>35</v>
      </c>
      <c r="K28" s="455">
        <v>43</v>
      </c>
      <c r="L28" s="454">
        <v>35</v>
      </c>
      <c r="M28" s="455">
        <v>38</v>
      </c>
      <c r="N28" s="456"/>
      <c r="O28" s="456"/>
      <c r="P28" s="457" t="s">
        <v>240</v>
      </c>
      <c r="Q28" s="458">
        <v>1977</v>
      </c>
      <c r="R28" s="459"/>
      <c r="S28" s="460" t="s">
        <v>231</v>
      </c>
      <c r="T28" s="461">
        <v>0.022650462962962966</v>
      </c>
      <c r="U28" s="462">
        <v>6</v>
      </c>
      <c r="V28" s="463">
        <f>T28/U28</f>
        <v>0.003775077160493828</v>
      </c>
      <c r="W28" s="449">
        <v>0.02314814814814815</v>
      </c>
      <c r="X28" s="462">
        <v>6</v>
      </c>
      <c r="Y28" s="463">
        <f>W28/X28</f>
        <v>0.003858024691358025</v>
      </c>
      <c r="Z28" s="464">
        <v>0.022118055555555557</v>
      </c>
      <c r="AA28" s="462">
        <v>6</v>
      </c>
      <c r="AB28" s="463">
        <f>Z28/AA28</f>
        <v>0.003686342592592593</v>
      </c>
      <c r="AC28" s="465">
        <v>0.02170138888888889</v>
      </c>
      <c r="AD28" s="462">
        <v>6</v>
      </c>
      <c r="AE28" s="463">
        <f>AC28/AD28</f>
        <v>0.0036168981481481486</v>
      </c>
      <c r="AF28" s="464">
        <v>0.021516203703703704</v>
      </c>
      <c r="AG28" s="462">
        <v>6</v>
      </c>
      <c r="AH28" s="463">
        <f>AF28/AG28</f>
        <v>0.003586033950617284</v>
      </c>
      <c r="AI28" s="605">
        <v>0.02074074074074074</v>
      </c>
      <c r="AJ28" s="462">
        <v>6</v>
      </c>
      <c r="AK28" s="463">
        <f>AI28/AJ28</f>
        <v>0.00345679012345679</v>
      </c>
      <c r="AL28" s="484"/>
      <c r="AM28" s="466"/>
      <c r="AN28" s="463" t="e">
        <f>AL28/AM28</f>
        <v>#DIV/0!</v>
      </c>
      <c r="AO28" s="464"/>
      <c r="AP28" s="466"/>
      <c r="AQ28" s="463" t="e">
        <f>AO28/AP28</f>
        <v>#DIV/0!</v>
      </c>
      <c r="AR28" s="441">
        <v>1</v>
      </c>
      <c r="AS28" s="343"/>
      <c r="AT28" s="355"/>
      <c r="AU28" s="572"/>
      <c r="AV28" s="356"/>
    </row>
    <row r="29" spans="1:50" ht="11.25" customHeight="1">
      <c r="A29" s="381">
        <f t="shared" si="0"/>
        <v>26</v>
      </c>
      <c r="B29" s="384"/>
      <c r="C29" s="495" t="s">
        <v>241</v>
      </c>
      <c r="D29" s="272">
        <f>T29+W29+Z29+AC29+AF29+AI29+AL29</f>
        <v>0.13346064814814815</v>
      </c>
      <c r="E29" s="273">
        <f>D30-D29</f>
        <v>0.0030787037037036946</v>
      </c>
      <c r="F29" s="274">
        <f>U29+X29+AA29+AD29+AG29+AJ29+AM29</f>
        <v>36</v>
      </c>
      <c r="G29" s="275">
        <f>D29/F29</f>
        <v>0.0037072402263374485</v>
      </c>
      <c r="H29" s="281">
        <v>46</v>
      </c>
      <c r="I29" s="300">
        <v>39</v>
      </c>
      <c r="J29" s="301">
        <v>39</v>
      </c>
      <c r="K29" s="301">
        <v>44</v>
      </c>
      <c r="L29" s="300">
        <v>37</v>
      </c>
      <c r="M29" s="301">
        <v>41</v>
      </c>
      <c r="N29" s="305"/>
      <c r="O29" s="305"/>
      <c r="P29" s="284" t="s">
        <v>239</v>
      </c>
      <c r="Q29" s="296">
        <v>1957</v>
      </c>
      <c r="R29" s="306"/>
      <c r="S29" s="477" t="s">
        <v>236</v>
      </c>
      <c r="T29" s="451">
        <v>0.022534722222222223</v>
      </c>
      <c r="U29" s="287">
        <v>6</v>
      </c>
      <c r="V29" s="288">
        <f>T29/U29</f>
        <v>0.003755787037037037</v>
      </c>
      <c r="W29" s="494">
        <v>0.022476851851851855</v>
      </c>
      <c r="X29" s="287">
        <v>6</v>
      </c>
      <c r="Y29" s="288">
        <f>W29/X29</f>
        <v>0.0037461419753086426</v>
      </c>
      <c r="Z29" s="286">
        <v>0.023229166666666665</v>
      </c>
      <c r="AA29" s="287">
        <v>6</v>
      </c>
      <c r="AB29" s="288">
        <f>Z29/AA29</f>
        <v>0.0038715277777777776</v>
      </c>
      <c r="AC29" s="289">
        <v>0.021875</v>
      </c>
      <c r="AD29" s="287">
        <v>6</v>
      </c>
      <c r="AE29" s="288">
        <f>AC29/AD29</f>
        <v>0.003645833333333333</v>
      </c>
      <c r="AF29" s="286">
        <v>0.021678240740740738</v>
      </c>
      <c r="AG29" s="287">
        <v>6</v>
      </c>
      <c r="AH29" s="288">
        <f>AF29/AG29</f>
        <v>0.0036130401234567896</v>
      </c>
      <c r="AI29" s="589">
        <v>0.021666666666666667</v>
      </c>
      <c r="AJ29" s="287">
        <v>6</v>
      </c>
      <c r="AK29" s="288">
        <f>AI29/AJ29</f>
        <v>0.0036111111111111114</v>
      </c>
      <c r="AL29" s="377"/>
      <c r="AM29" s="291"/>
      <c r="AN29" s="288" t="e">
        <f>AL29/AM29</f>
        <v>#DIV/0!</v>
      </c>
      <c r="AO29" s="286"/>
      <c r="AP29" s="291"/>
      <c r="AQ29" s="288" t="e">
        <f>AO29/AP29</f>
        <v>#DIV/0!</v>
      </c>
      <c r="AR29" s="441">
        <v>1</v>
      </c>
      <c r="AS29" s="444"/>
      <c r="AT29" s="444"/>
      <c r="AW29" s="351"/>
      <c r="AX29" s="367"/>
    </row>
    <row r="30" spans="1:57" s="233" customFormat="1" ht="11.25" customHeight="1">
      <c r="A30" s="381">
        <f t="shared" si="0"/>
        <v>27</v>
      </c>
      <c r="B30" s="384">
        <v>203</v>
      </c>
      <c r="C30" s="385" t="s">
        <v>173</v>
      </c>
      <c r="D30" s="272">
        <f>T30+W30+Z30+AC30+AF30+AI30+AL30</f>
        <v>0.13653935185185184</v>
      </c>
      <c r="E30" s="273">
        <f>D31-D30</f>
        <v>0.000983796296296302</v>
      </c>
      <c r="F30" s="274">
        <f>U30+X30+AA30+AD30+AG30+AJ30+AM30</f>
        <v>36</v>
      </c>
      <c r="G30" s="275">
        <f>D30/F30</f>
        <v>0.0037927597736625513</v>
      </c>
      <c r="H30" s="281">
        <v>53</v>
      </c>
      <c r="I30" s="300">
        <v>47</v>
      </c>
      <c r="J30" s="301">
        <v>37</v>
      </c>
      <c r="K30" s="301">
        <v>47</v>
      </c>
      <c r="L30" s="300">
        <v>36</v>
      </c>
      <c r="M30" s="301">
        <v>39</v>
      </c>
      <c r="N30" s="305"/>
      <c r="O30" s="305"/>
      <c r="P30" s="284" t="s">
        <v>239</v>
      </c>
      <c r="Q30" s="296">
        <v>1949</v>
      </c>
      <c r="R30" s="306"/>
      <c r="S30" s="297" t="s">
        <v>231</v>
      </c>
      <c r="T30" s="450">
        <v>0.02310185185185185</v>
      </c>
      <c r="U30" s="287">
        <v>6</v>
      </c>
      <c r="V30" s="288">
        <f>T30/U30</f>
        <v>0.003850308641975308</v>
      </c>
      <c r="W30" s="423">
        <v>0.024930555555555553</v>
      </c>
      <c r="X30" s="287">
        <v>6</v>
      </c>
      <c r="Y30" s="288">
        <f>W30/X30</f>
        <v>0.004155092592592592</v>
      </c>
      <c r="Z30" s="286">
        <v>0.02298611111111111</v>
      </c>
      <c r="AA30" s="287">
        <v>6</v>
      </c>
      <c r="AB30" s="288">
        <f>Z30/AA30</f>
        <v>0.0038310185185185183</v>
      </c>
      <c r="AC30" s="289">
        <v>0.022395833333333334</v>
      </c>
      <c r="AD30" s="287">
        <v>6</v>
      </c>
      <c r="AE30" s="288">
        <f>AC30/AD30</f>
        <v>0.003732638888888889</v>
      </c>
      <c r="AF30" s="286">
        <v>0.021666666666666667</v>
      </c>
      <c r="AG30" s="287">
        <v>6</v>
      </c>
      <c r="AH30" s="288">
        <f>AF30/AG30</f>
        <v>0.0036111111111111114</v>
      </c>
      <c r="AI30" s="589">
        <v>0.021458333333333333</v>
      </c>
      <c r="AJ30" s="287">
        <v>6</v>
      </c>
      <c r="AK30" s="288">
        <f>AI30/AJ30</f>
        <v>0.003576388888888889</v>
      </c>
      <c r="AL30" s="425"/>
      <c r="AM30" s="291"/>
      <c r="AN30" s="288"/>
      <c r="AO30" s="286"/>
      <c r="AP30" s="376"/>
      <c r="AQ30" s="288"/>
      <c r="AR30" s="441">
        <v>1</v>
      </c>
      <c r="AS30" s="341"/>
      <c r="AT30" s="349"/>
      <c r="AU30" s="341"/>
      <c r="AV30" s="350"/>
      <c r="AW30" s="357"/>
      <c r="AX30" s="397"/>
      <c r="AY30" s="358"/>
      <c r="AZ30" s="358"/>
      <c r="BA30" s="358"/>
      <c r="BB30" s="358"/>
      <c r="BC30" s="358"/>
      <c r="BD30" s="358"/>
      <c r="BE30" s="358"/>
    </row>
    <row r="31" spans="1:50" ht="11.25" customHeight="1">
      <c r="A31" s="381">
        <f t="shared" si="0"/>
        <v>28</v>
      </c>
      <c r="B31" s="429">
        <v>94</v>
      </c>
      <c r="C31" s="430" t="s">
        <v>223</v>
      </c>
      <c r="D31" s="391">
        <f>T31+W31+Z31+AC31+AF31+AI31+AL31</f>
        <v>0.13752314814814814</v>
      </c>
      <c r="E31" s="392">
        <f>D32-D31</f>
        <v>0.00037037037037035425</v>
      </c>
      <c r="F31" s="393">
        <f>U31+X31+AA31+AD31+AG31+AJ31+AM31</f>
        <v>36</v>
      </c>
      <c r="G31" s="394">
        <f>D31/F31</f>
        <v>0.0038200874485596705</v>
      </c>
      <c r="H31" s="453">
        <v>55</v>
      </c>
      <c r="I31" s="467">
        <v>45</v>
      </c>
      <c r="J31" s="453">
        <v>40</v>
      </c>
      <c r="K31" s="453">
        <v>45</v>
      </c>
      <c r="L31" s="467">
        <v>39</v>
      </c>
      <c r="M31" s="453">
        <v>40</v>
      </c>
      <c r="N31" s="468"/>
      <c r="O31" s="468"/>
      <c r="P31" s="457" t="s">
        <v>240</v>
      </c>
      <c r="Q31" s="457">
        <v>1990</v>
      </c>
      <c r="R31" s="469"/>
      <c r="S31" s="470" t="s">
        <v>232</v>
      </c>
      <c r="T31" s="461">
        <v>0.023634259259259258</v>
      </c>
      <c r="U31" s="462">
        <v>6</v>
      </c>
      <c r="V31" s="463">
        <f>T31/U31</f>
        <v>0.003939043209876543</v>
      </c>
      <c r="W31" s="449">
        <v>0.024386574074074074</v>
      </c>
      <c r="X31" s="462">
        <v>6</v>
      </c>
      <c r="Y31" s="463">
        <f>W31/X31</f>
        <v>0.004064429012345679</v>
      </c>
      <c r="Z31" s="464">
        <v>0.023541666666666666</v>
      </c>
      <c r="AA31" s="462">
        <v>6</v>
      </c>
      <c r="AB31" s="463">
        <f>Z31/AA31</f>
        <v>0.003923611111111111</v>
      </c>
      <c r="AC31" s="465">
        <v>0.021886574074074072</v>
      </c>
      <c r="AD31" s="462">
        <v>6</v>
      </c>
      <c r="AE31" s="463">
        <f>AC31/AD31</f>
        <v>0.003647762345679012</v>
      </c>
      <c r="AF31" s="464">
        <v>0.022523148148148143</v>
      </c>
      <c r="AG31" s="462">
        <v>6</v>
      </c>
      <c r="AH31" s="463">
        <f>AF31/AG31</f>
        <v>0.003753858024691357</v>
      </c>
      <c r="AI31" s="592">
        <v>0.021550925925925928</v>
      </c>
      <c r="AJ31" s="462">
        <v>6</v>
      </c>
      <c r="AK31" s="463">
        <f>AI31/AJ31</f>
        <v>0.0035918209876543215</v>
      </c>
      <c r="AL31" s="583"/>
      <c r="AM31" s="466"/>
      <c r="AN31" s="463"/>
      <c r="AO31" s="464"/>
      <c r="AP31" s="466"/>
      <c r="AQ31" s="463"/>
      <c r="AR31" s="441">
        <v>1</v>
      </c>
      <c r="AS31" s="485"/>
      <c r="AT31" s="488"/>
      <c r="AU31" s="485"/>
      <c r="AV31" s="491"/>
      <c r="AW31" s="351"/>
      <c r="AX31" s="367"/>
    </row>
    <row r="32" spans="1:48" ht="11.25" customHeight="1">
      <c r="A32" s="381">
        <f t="shared" si="0"/>
        <v>29</v>
      </c>
      <c r="B32" s="384">
        <v>217</v>
      </c>
      <c r="C32" s="385" t="s">
        <v>165</v>
      </c>
      <c r="D32" s="272">
        <f>T32+W32+Z32+AC32+AF32+AI32+AL32</f>
        <v>0.1378935185185185</v>
      </c>
      <c r="E32" s="273">
        <f>D33-D32</f>
        <v>0.004386574074074084</v>
      </c>
      <c r="F32" s="274">
        <f>U32+X32+AA32+AD32+AG32+AJ32+AM32</f>
        <v>36</v>
      </c>
      <c r="G32" s="275">
        <f>D32/F32</f>
        <v>0.0038303755144032917</v>
      </c>
      <c r="H32" s="281">
        <v>54</v>
      </c>
      <c r="I32" s="300">
        <v>43</v>
      </c>
      <c r="J32" s="301">
        <v>46</v>
      </c>
      <c r="K32" s="301">
        <v>46</v>
      </c>
      <c r="L32" s="300">
        <v>34</v>
      </c>
      <c r="M32" s="301">
        <v>44</v>
      </c>
      <c r="N32" s="305"/>
      <c r="O32" s="305"/>
      <c r="P32" s="284" t="s">
        <v>239</v>
      </c>
      <c r="Q32" s="296">
        <v>1967</v>
      </c>
      <c r="R32" s="306"/>
      <c r="S32" s="297" t="s">
        <v>237</v>
      </c>
      <c r="T32" s="450">
        <v>0.023287037037037037</v>
      </c>
      <c r="U32" s="287">
        <v>6</v>
      </c>
      <c r="V32" s="288">
        <f>T32/U32</f>
        <v>0.003881172839506173</v>
      </c>
      <c r="W32" s="423">
        <v>0.02372685185185185</v>
      </c>
      <c r="X32" s="287">
        <v>6</v>
      </c>
      <c r="Y32" s="288">
        <f>W32/X32</f>
        <v>0.003954475308641975</v>
      </c>
      <c r="Z32" s="286">
        <v>0.025057870370370373</v>
      </c>
      <c r="AA32" s="287">
        <v>6</v>
      </c>
      <c r="AB32" s="288">
        <f>Z32/AA32</f>
        <v>0.004176311728395062</v>
      </c>
      <c r="AC32" s="289">
        <v>0.02189814814814815</v>
      </c>
      <c r="AD32" s="287">
        <v>6</v>
      </c>
      <c r="AE32" s="288">
        <f>AC32/AD32</f>
        <v>0.0036496913580246915</v>
      </c>
      <c r="AF32" s="286">
        <v>0.021504629629629627</v>
      </c>
      <c r="AG32" s="287">
        <v>6</v>
      </c>
      <c r="AH32" s="288">
        <f>AF32/AG32</f>
        <v>0.0035841049382716044</v>
      </c>
      <c r="AI32" s="589">
        <v>0.02241898148148148</v>
      </c>
      <c r="AJ32" s="287">
        <v>6</v>
      </c>
      <c r="AK32" s="288">
        <f>AI32/AJ32</f>
        <v>0.003736496913580247</v>
      </c>
      <c r="AL32" s="377"/>
      <c r="AM32" s="291"/>
      <c r="AN32" s="288"/>
      <c r="AO32" s="286"/>
      <c r="AP32" s="291"/>
      <c r="AQ32" s="288"/>
      <c r="AR32" s="441">
        <v>1</v>
      </c>
      <c r="AS32" s="487"/>
      <c r="AT32" s="490"/>
      <c r="AU32" s="487"/>
      <c r="AV32" s="493"/>
    </row>
    <row r="33" spans="1:48" ht="11.25" customHeight="1">
      <c r="A33" s="381">
        <f t="shared" si="0"/>
        <v>30</v>
      </c>
      <c r="B33" s="384">
        <v>218</v>
      </c>
      <c r="C33" s="385" t="s">
        <v>225</v>
      </c>
      <c r="D33" s="272">
        <f>T33+W33+Z33+AC33+AF33+AI33+AL33</f>
        <v>0.14228009259259258</v>
      </c>
      <c r="E33" s="273">
        <f>D34-D33</f>
        <v>0.00019675925925924376</v>
      </c>
      <c r="F33" s="274">
        <f>U33+X33+AA33+AD33+AG33+AJ33+AM33</f>
        <v>36</v>
      </c>
      <c r="G33" s="275">
        <f>D33/F33</f>
        <v>0.0039522247942386825</v>
      </c>
      <c r="H33" s="281">
        <v>58</v>
      </c>
      <c r="I33" s="300">
        <v>44</v>
      </c>
      <c r="J33" s="301">
        <v>38</v>
      </c>
      <c r="K33" s="301">
        <v>53</v>
      </c>
      <c r="L33" s="300">
        <v>42</v>
      </c>
      <c r="M33" s="301">
        <v>46</v>
      </c>
      <c r="N33" s="305"/>
      <c r="O33" s="305"/>
      <c r="P33" s="284" t="s">
        <v>239</v>
      </c>
      <c r="Q33" s="296">
        <v>1971</v>
      </c>
      <c r="R33" s="306"/>
      <c r="S33" s="297" t="s">
        <v>232</v>
      </c>
      <c r="T33" s="450">
        <v>0.0246875</v>
      </c>
      <c r="U33" s="287">
        <v>6</v>
      </c>
      <c r="V33" s="288">
        <f>T33/U33</f>
        <v>0.004114583333333334</v>
      </c>
      <c r="W33" s="423">
        <v>0.02400462962962963</v>
      </c>
      <c r="X33" s="287">
        <v>6</v>
      </c>
      <c r="Y33" s="288">
        <f>W33/X33</f>
        <v>0.0040007716049382715</v>
      </c>
      <c r="Z33" s="286">
        <v>0.023067129629629632</v>
      </c>
      <c r="AA33" s="287">
        <v>6</v>
      </c>
      <c r="AB33" s="288">
        <f>Z33/AA33</f>
        <v>0.003844521604938272</v>
      </c>
      <c r="AC33" s="289">
        <v>0.024039351851851853</v>
      </c>
      <c r="AD33" s="287">
        <v>6</v>
      </c>
      <c r="AE33" s="288">
        <f>AC33/AD33</f>
        <v>0.004006558641975309</v>
      </c>
      <c r="AF33" s="286">
        <v>0.023483796296296298</v>
      </c>
      <c r="AG33" s="287">
        <v>6</v>
      </c>
      <c r="AH33" s="288">
        <f>AF33/AG33</f>
        <v>0.003913966049382716</v>
      </c>
      <c r="AI33" s="589">
        <v>0.022997685185185187</v>
      </c>
      <c r="AJ33" s="287">
        <v>6</v>
      </c>
      <c r="AK33" s="288">
        <f>AI33/AJ33</f>
        <v>0.003832947530864198</v>
      </c>
      <c r="AL33" s="377"/>
      <c r="AM33" s="291"/>
      <c r="AN33" s="288"/>
      <c r="AO33" s="286"/>
      <c r="AP33" s="291"/>
      <c r="AQ33" s="288"/>
      <c r="AR33" s="441">
        <v>1</v>
      </c>
      <c r="AS33" s="566"/>
      <c r="AT33" s="567"/>
      <c r="AU33" s="566"/>
      <c r="AV33" s="568"/>
    </row>
    <row r="34" spans="1:50" ht="11.25" customHeight="1">
      <c r="A34" s="427">
        <f t="shared" si="0"/>
        <v>31</v>
      </c>
      <c r="B34" s="384">
        <v>229</v>
      </c>
      <c r="C34" s="385" t="s">
        <v>224</v>
      </c>
      <c r="D34" s="277">
        <f>T34+W34+Z34+AC34+AF34+AI34+AL34</f>
        <v>0.14247685185185183</v>
      </c>
      <c r="E34" s="273">
        <f>D35-D34</f>
        <v>0.0009606481481481688</v>
      </c>
      <c r="F34" s="279">
        <f>U34+X34+AA34+AD34+AG34+AJ34+AM34</f>
        <v>36</v>
      </c>
      <c r="G34" s="280">
        <f>D34/F34</f>
        <v>0.003957690329218107</v>
      </c>
      <c r="H34" s="281">
        <v>57</v>
      </c>
      <c r="I34" s="300">
        <v>51</v>
      </c>
      <c r="J34" s="301">
        <v>47</v>
      </c>
      <c r="K34" s="301">
        <v>49</v>
      </c>
      <c r="L34" s="300">
        <v>38</v>
      </c>
      <c r="M34" s="301">
        <v>42</v>
      </c>
      <c r="N34" s="305"/>
      <c r="O34" s="305"/>
      <c r="P34" s="284" t="s">
        <v>239</v>
      </c>
      <c r="Q34" s="296">
        <v>1979</v>
      </c>
      <c r="R34" s="306"/>
      <c r="S34" s="297" t="s">
        <v>231</v>
      </c>
      <c r="T34" s="450">
        <v>0.02417824074074074</v>
      </c>
      <c r="U34" s="287">
        <v>6</v>
      </c>
      <c r="V34" s="288">
        <f>T34/U34</f>
        <v>0.004029706790123456</v>
      </c>
      <c r="W34" s="423">
        <v>0.025266203703703704</v>
      </c>
      <c r="X34" s="287">
        <v>6</v>
      </c>
      <c r="Y34" s="288">
        <f>W34/X34</f>
        <v>0.004211033950617284</v>
      </c>
      <c r="Z34" s="308">
        <v>0.025821759259259256</v>
      </c>
      <c r="AA34" s="287">
        <v>6</v>
      </c>
      <c r="AB34" s="288">
        <f>Z34/AA34</f>
        <v>0.004303626543209876</v>
      </c>
      <c r="AC34" s="329">
        <v>0.02298611111111111</v>
      </c>
      <c r="AD34" s="287">
        <v>6</v>
      </c>
      <c r="AE34" s="288">
        <f>AC34/AD34</f>
        <v>0.0038310185185185183</v>
      </c>
      <c r="AF34" s="308">
        <v>0.02225694444444444</v>
      </c>
      <c r="AG34" s="307">
        <v>6</v>
      </c>
      <c r="AH34" s="288">
        <f>AF34/AG34</f>
        <v>0.00370949074074074</v>
      </c>
      <c r="AI34" s="589">
        <v>0.021967592592592594</v>
      </c>
      <c r="AJ34" s="287">
        <v>6</v>
      </c>
      <c r="AK34" s="288">
        <f>AI34/AJ34</f>
        <v>0.0036612654320987655</v>
      </c>
      <c r="AL34" s="516"/>
      <c r="AM34" s="291"/>
      <c r="AN34" s="304"/>
      <c r="AO34" s="308"/>
      <c r="AP34" s="347"/>
      <c r="AQ34" s="288"/>
      <c r="AR34" s="441">
        <v>1</v>
      </c>
      <c r="AS34" s="487"/>
      <c r="AT34" s="490"/>
      <c r="AU34" s="487"/>
      <c r="AV34" s="493"/>
      <c r="AW34" s="351"/>
      <c r="AX34" s="367"/>
    </row>
    <row r="35" spans="1:57" s="233" customFormat="1" ht="11.25" customHeight="1">
      <c r="A35" s="381">
        <f t="shared" si="0"/>
        <v>32</v>
      </c>
      <c r="B35" s="429">
        <v>223</v>
      </c>
      <c r="C35" s="430" t="s">
        <v>183</v>
      </c>
      <c r="D35" s="391">
        <f>T35+W35+Z35+AC35+AF35+AI35+AL35</f>
        <v>0.1434375</v>
      </c>
      <c r="E35" s="392">
        <f>D36-D35</f>
        <v>0.0053703703703703864</v>
      </c>
      <c r="F35" s="393">
        <f>U35+X35+AA35+AD35+AG35+AJ35+AM35</f>
        <v>36</v>
      </c>
      <c r="G35" s="394">
        <f>D35/F35</f>
        <v>0.003984375</v>
      </c>
      <c r="H35" s="453">
        <v>60</v>
      </c>
      <c r="I35" s="467">
        <v>49</v>
      </c>
      <c r="J35" s="453">
        <v>42</v>
      </c>
      <c r="K35" s="453">
        <v>50</v>
      </c>
      <c r="L35" s="467">
        <v>41</v>
      </c>
      <c r="M35" s="453">
        <v>45</v>
      </c>
      <c r="N35" s="468"/>
      <c r="O35" s="468"/>
      <c r="P35" s="457" t="s">
        <v>240</v>
      </c>
      <c r="Q35" s="457">
        <v>1970</v>
      </c>
      <c r="R35" s="469"/>
      <c r="S35" s="470" t="s">
        <v>232</v>
      </c>
      <c r="T35" s="461">
        <v>0.025555555555555554</v>
      </c>
      <c r="U35" s="462">
        <v>6</v>
      </c>
      <c r="V35" s="463">
        <f>T35/U35</f>
        <v>0.004259259259259259</v>
      </c>
      <c r="W35" s="449">
        <v>0.025</v>
      </c>
      <c r="X35" s="462">
        <v>6</v>
      </c>
      <c r="Y35" s="463">
        <f>W35/X35</f>
        <v>0.004166666666666667</v>
      </c>
      <c r="Z35" s="464">
        <v>0.023912037037037034</v>
      </c>
      <c r="AA35" s="462">
        <v>6</v>
      </c>
      <c r="AB35" s="463">
        <f>Z35/AA35</f>
        <v>0.003985339506172839</v>
      </c>
      <c r="AC35" s="465">
        <v>0.023206018518518515</v>
      </c>
      <c r="AD35" s="462">
        <v>6</v>
      </c>
      <c r="AE35" s="463">
        <f>AC35/AD35</f>
        <v>0.003867669753086419</v>
      </c>
      <c r="AF35" s="464">
        <v>0.023020833333333334</v>
      </c>
      <c r="AG35" s="462">
        <v>6</v>
      </c>
      <c r="AH35" s="463">
        <f>AF35/AG35</f>
        <v>0.0038368055555555555</v>
      </c>
      <c r="AI35" s="605">
        <v>0.022743055555555555</v>
      </c>
      <c r="AJ35" s="462">
        <v>6</v>
      </c>
      <c r="AK35" s="463">
        <f>AI35/AJ35</f>
        <v>0.003790509259259259</v>
      </c>
      <c r="AL35" s="584"/>
      <c r="AM35" s="466"/>
      <c r="AN35" s="472"/>
      <c r="AO35" s="464"/>
      <c r="AP35" s="471"/>
      <c r="AQ35" s="463"/>
      <c r="AR35" s="441">
        <v>1</v>
      </c>
      <c r="AS35" s="445"/>
      <c r="AT35" s="446"/>
      <c r="AU35" s="445"/>
      <c r="AV35" s="447"/>
      <c r="AW35" s="357"/>
      <c r="AX35" s="397"/>
      <c r="AY35" s="358"/>
      <c r="AZ35" s="358"/>
      <c r="BA35" s="358"/>
      <c r="BB35" s="358"/>
      <c r="BC35" s="358"/>
      <c r="BD35" s="358"/>
      <c r="BE35" s="358"/>
    </row>
    <row r="36" spans="1:50" ht="11.25" customHeight="1" thickBot="1">
      <c r="A36" s="434">
        <f t="shared" si="0"/>
        <v>33</v>
      </c>
      <c r="B36" s="497">
        <v>76</v>
      </c>
      <c r="C36" s="498" t="s">
        <v>226</v>
      </c>
      <c r="D36" s="499">
        <f>T36+W36+Z36+AC36+AF36+AI36+AL36</f>
        <v>0.14880787037037038</v>
      </c>
      <c r="E36" s="500"/>
      <c r="F36" s="501">
        <f>U36+X36+AA36+AD36+AG36+AJ36+AM36</f>
        <v>36</v>
      </c>
      <c r="G36" s="502">
        <f>D36/F36</f>
        <v>0.004133551954732511</v>
      </c>
      <c r="H36" s="503">
        <v>62</v>
      </c>
      <c r="I36" s="504">
        <v>52</v>
      </c>
      <c r="J36" s="503">
        <v>45</v>
      </c>
      <c r="K36" s="503">
        <v>54</v>
      </c>
      <c r="L36" s="504">
        <v>43</v>
      </c>
      <c r="M36" s="503">
        <v>48</v>
      </c>
      <c r="N36" s="505"/>
      <c r="O36" s="505"/>
      <c r="P36" s="506" t="s">
        <v>240</v>
      </c>
      <c r="Q36" s="506">
        <v>1971</v>
      </c>
      <c r="R36" s="507"/>
      <c r="S36" s="508" t="s">
        <v>232</v>
      </c>
      <c r="T36" s="509">
        <v>0.025706018518518517</v>
      </c>
      <c r="U36" s="510">
        <v>6</v>
      </c>
      <c r="V36" s="511">
        <f>T36/U36</f>
        <v>0.004284336419753086</v>
      </c>
      <c r="W36" s="573">
        <v>0.026157407407407407</v>
      </c>
      <c r="X36" s="510">
        <v>6</v>
      </c>
      <c r="Y36" s="511">
        <f>W36/X36</f>
        <v>0.004359567901234568</v>
      </c>
      <c r="Z36" s="512">
        <v>0.02479166666666667</v>
      </c>
      <c r="AA36" s="510">
        <v>6</v>
      </c>
      <c r="AB36" s="511">
        <f>Z36/AA36</f>
        <v>0.004131944444444445</v>
      </c>
      <c r="AC36" s="513">
        <v>0.024212962962962964</v>
      </c>
      <c r="AD36" s="510">
        <v>6</v>
      </c>
      <c r="AE36" s="511">
        <f>AC36/AD36</f>
        <v>0.004035493827160494</v>
      </c>
      <c r="AF36" s="512">
        <v>0.02383101851851852</v>
      </c>
      <c r="AG36" s="510">
        <v>6</v>
      </c>
      <c r="AH36" s="511">
        <f>AF36/AG36</f>
        <v>0.003971836419753087</v>
      </c>
      <c r="AI36" s="608">
        <v>0.0241087962962963</v>
      </c>
      <c r="AJ36" s="510">
        <v>6</v>
      </c>
      <c r="AK36" s="511">
        <f>AI36/AJ36</f>
        <v>0.004018132716049383</v>
      </c>
      <c r="AL36" s="531"/>
      <c r="AM36" s="514"/>
      <c r="AN36" s="532"/>
      <c r="AO36" s="512"/>
      <c r="AP36" s="546"/>
      <c r="AQ36" s="511"/>
      <c r="AR36" s="441">
        <v>1</v>
      </c>
      <c r="AS36" s="587"/>
      <c r="AT36" s="587"/>
      <c r="AU36" s="587"/>
      <c r="AV36" s="588"/>
      <c r="AW36" s="351"/>
      <c r="AX36" s="367"/>
    </row>
    <row r="37" spans="1:57" s="233" customFormat="1" ht="11.25" customHeight="1">
      <c r="A37" s="381">
        <f t="shared" si="0"/>
        <v>34</v>
      </c>
      <c r="B37" s="382">
        <v>234</v>
      </c>
      <c r="C37" s="383" t="s">
        <v>35</v>
      </c>
      <c r="D37" s="272">
        <f>T37+W37+Z37+AC37+AF37+AI37+AL37</f>
        <v>0.09164351851851851</v>
      </c>
      <c r="E37" s="273">
        <f>D38-D37</f>
        <v>0.0002893518518518462</v>
      </c>
      <c r="F37" s="274">
        <f>U37+X37+AA37+AD37+AG37+AJ37+AM37</f>
        <v>30</v>
      </c>
      <c r="G37" s="275">
        <f>D37/F37</f>
        <v>0.003054783950617284</v>
      </c>
      <c r="H37" s="281">
        <v>19</v>
      </c>
      <c r="I37" s="282">
        <v>20</v>
      </c>
      <c r="J37" s="281">
        <v>13</v>
      </c>
      <c r="K37" s="281">
        <v>19</v>
      </c>
      <c r="L37" s="282">
        <v>28</v>
      </c>
      <c r="M37" s="281"/>
      <c r="N37" s="283"/>
      <c r="O37" s="283"/>
      <c r="P37" s="284" t="s">
        <v>239</v>
      </c>
      <c r="Q37" s="284">
        <v>1988</v>
      </c>
      <c r="R37" s="285"/>
      <c r="S37" s="292" t="s">
        <v>231</v>
      </c>
      <c r="T37" s="553">
        <v>0.018229166666666668</v>
      </c>
      <c r="U37" s="287">
        <v>6</v>
      </c>
      <c r="V37" s="288">
        <f>T37/U37</f>
        <v>0.0030381944444444445</v>
      </c>
      <c r="W37" s="517">
        <v>0.01888888888888889</v>
      </c>
      <c r="X37" s="287">
        <v>6</v>
      </c>
      <c r="Y37" s="288">
        <f>W37/X37</f>
        <v>0.003148148148148148</v>
      </c>
      <c r="Z37" s="286">
        <v>0.017013888888888887</v>
      </c>
      <c r="AA37" s="287">
        <v>6</v>
      </c>
      <c r="AB37" s="288">
        <f>Z37/AA37</f>
        <v>0.002835648148148148</v>
      </c>
      <c r="AC37" s="289">
        <v>0.017870370370370373</v>
      </c>
      <c r="AD37" s="287">
        <v>6</v>
      </c>
      <c r="AE37" s="288">
        <f>AC37/AD37</f>
        <v>0.0029783950617283954</v>
      </c>
      <c r="AF37" s="286">
        <v>0.019641203703703706</v>
      </c>
      <c r="AG37" s="287">
        <v>6</v>
      </c>
      <c r="AH37" s="288">
        <f>AF37/AG37</f>
        <v>0.0032735339506172845</v>
      </c>
      <c r="AI37" s="601"/>
      <c r="AJ37" s="287"/>
      <c r="AK37" s="288"/>
      <c r="AL37" s="517"/>
      <c r="AM37" s="291"/>
      <c r="AN37" s="288" t="e">
        <f>AL37/AM37</f>
        <v>#DIV/0!</v>
      </c>
      <c r="AO37" s="286"/>
      <c r="AP37" s="376"/>
      <c r="AQ37" s="288" t="e">
        <f>AO37/AP37</f>
        <v>#DIV/0!</v>
      </c>
      <c r="AR37" s="441">
        <v>1</v>
      </c>
      <c r="AS37" s="341"/>
      <c r="AT37" s="349"/>
      <c r="AU37" s="341"/>
      <c r="AV37" s="350"/>
      <c r="AW37" s="351"/>
      <c r="AX37" s="367"/>
      <c r="AY37" s="358"/>
      <c r="AZ37" s="358"/>
      <c r="BA37" s="358"/>
      <c r="BB37" s="358"/>
      <c r="BC37" s="358"/>
      <c r="BD37" s="358"/>
      <c r="BE37" s="358"/>
    </row>
    <row r="38" spans="1:57" s="233" customFormat="1" ht="11.25" customHeight="1">
      <c r="A38" s="381">
        <f t="shared" si="0"/>
        <v>35</v>
      </c>
      <c r="B38" s="382">
        <v>216</v>
      </c>
      <c r="C38" s="383" t="s">
        <v>34</v>
      </c>
      <c r="D38" s="272">
        <f>T38+W38+Z38+AC38+AF38+AI38+AL38</f>
        <v>0.09193287037037036</v>
      </c>
      <c r="E38" s="273">
        <f>D39-D38</f>
        <v>0.01277777777777779</v>
      </c>
      <c r="F38" s="274">
        <f>U38+X38+AA38+AD38+AG38+AJ38+AM38</f>
        <v>30</v>
      </c>
      <c r="G38" s="275">
        <f>D38/F38</f>
        <v>0.0030644290123456788</v>
      </c>
      <c r="H38" s="281">
        <v>22</v>
      </c>
      <c r="I38" s="282">
        <v>24</v>
      </c>
      <c r="J38" s="281"/>
      <c r="K38" s="281">
        <v>20</v>
      </c>
      <c r="L38" s="282">
        <v>15</v>
      </c>
      <c r="M38" s="281">
        <v>18</v>
      </c>
      <c r="N38" s="283"/>
      <c r="O38" s="283"/>
      <c r="P38" s="284" t="s">
        <v>239</v>
      </c>
      <c r="Q38" s="284">
        <v>1960</v>
      </c>
      <c r="R38" s="285"/>
      <c r="S38" s="292" t="s">
        <v>231</v>
      </c>
      <c r="T38" s="534">
        <v>0.018541666666666668</v>
      </c>
      <c r="U38" s="287">
        <v>6</v>
      </c>
      <c r="V38" s="288">
        <f>T38/U38</f>
        <v>0.003090277777777778</v>
      </c>
      <c r="W38" s="424">
        <v>0.019444444444444445</v>
      </c>
      <c r="X38" s="287">
        <v>6</v>
      </c>
      <c r="Y38" s="288">
        <f>W38/X38</f>
        <v>0.0032407407407407406</v>
      </c>
      <c r="Z38" s="286"/>
      <c r="AA38" s="287"/>
      <c r="AB38" s="288"/>
      <c r="AC38" s="289">
        <v>0.01824074074074074</v>
      </c>
      <c r="AD38" s="287">
        <v>6</v>
      </c>
      <c r="AE38" s="288">
        <f>AC38/AD38</f>
        <v>0.0030401234567901236</v>
      </c>
      <c r="AF38" s="286">
        <v>0.017858796296296296</v>
      </c>
      <c r="AG38" s="287">
        <v>6</v>
      </c>
      <c r="AH38" s="288">
        <f>AF38/AG38</f>
        <v>0.002976466049382716</v>
      </c>
      <c r="AI38" s="590">
        <v>0.017847222222222223</v>
      </c>
      <c r="AJ38" s="287">
        <v>6</v>
      </c>
      <c r="AK38" s="288">
        <f>AI38/AJ38</f>
        <v>0.0029745370370370373</v>
      </c>
      <c r="AL38" s="424"/>
      <c r="AM38" s="291"/>
      <c r="AN38" s="288" t="e">
        <f>AL38/AM38</f>
        <v>#DIV/0!</v>
      </c>
      <c r="AO38" s="286"/>
      <c r="AP38" s="376"/>
      <c r="AQ38" s="288" t="e">
        <f>AO38/AP38</f>
        <v>#DIV/0!</v>
      </c>
      <c r="AR38" s="441">
        <v>1</v>
      </c>
      <c r="AS38" s="518"/>
      <c r="AT38" s="518"/>
      <c r="AU38" s="519"/>
      <c r="AV38" s="520"/>
      <c r="AW38" s="396"/>
      <c r="AX38" s="397"/>
      <c r="AY38" s="358"/>
      <c r="AZ38" s="358"/>
      <c r="BA38" s="358"/>
      <c r="BB38" s="358"/>
      <c r="BC38" s="358"/>
      <c r="BD38" s="358"/>
      <c r="BE38" s="358"/>
    </row>
    <row r="39" spans="1:48" ht="11.25" customHeight="1">
      <c r="A39" s="381">
        <f t="shared" si="0"/>
        <v>36</v>
      </c>
      <c r="B39" s="382">
        <v>2494</v>
      </c>
      <c r="C39" s="383" t="s">
        <v>192</v>
      </c>
      <c r="D39" s="272">
        <f>T39+W39+Z39+AC39+AF39+AI39+AL39</f>
        <v>0.10471064814814815</v>
      </c>
      <c r="E39" s="273">
        <f>D40-D39</f>
        <v>0.0010532407407407435</v>
      </c>
      <c r="F39" s="274">
        <f>U39+X39+AA39+AD39+AG39+AJ39+AM39</f>
        <v>30</v>
      </c>
      <c r="G39" s="275">
        <f>D39/F39</f>
        <v>0.003490354938271605</v>
      </c>
      <c r="H39" s="281">
        <v>41</v>
      </c>
      <c r="I39" s="282">
        <v>38</v>
      </c>
      <c r="J39" s="281"/>
      <c r="K39" s="281">
        <v>42</v>
      </c>
      <c r="L39" s="282">
        <v>31</v>
      </c>
      <c r="M39" s="281">
        <v>34</v>
      </c>
      <c r="N39" s="283"/>
      <c r="O39" s="283"/>
      <c r="P39" s="284" t="s">
        <v>239</v>
      </c>
      <c r="Q39" s="284">
        <v>1991</v>
      </c>
      <c r="R39" s="285"/>
      <c r="S39" s="292" t="s">
        <v>232</v>
      </c>
      <c r="T39" s="521">
        <v>0.021909722222222223</v>
      </c>
      <c r="U39" s="287">
        <v>6</v>
      </c>
      <c r="V39" s="288">
        <f>T39/U39</f>
        <v>0.0036516203703703706</v>
      </c>
      <c r="W39" s="425">
        <v>0.02175925925925926</v>
      </c>
      <c r="X39" s="287">
        <v>6</v>
      </c>
      <c r="Y39" s="288">
        <f>W39/X39</f>
        <v>0.003626543209876543</v>
      </c>
      <c r="Z39" s="286"/>
      <c r="AA39" s="287"/>
      <c r="AB39" s="288"/>
      <c r="AC39" s="289">
        <v>0.020949074074074075</v>
      </c>
      <c r="AD39" s="287">
        <v>6</v>
      </c>
      <c r="AE39" s="288">
        <f>AC39/AD39</f>
        <v>0.0034915123456790123</v>
      </c>
      <c r="AF39" s="286">
        <v>0.020196759259259258</v>
      </c>
      <c r="AG39" s="287">
        <v>6</v>
      </c>
      <c r="AH39" s="288">
        <f>AF39/AG39</f>
        <v>0.0033661265432098765</v>
      </c>
      <c r="AI39" s="589">
        <v>0.01989583333333333</v>
      </c>
      <c r="AJ39" s="287">
        <v>6</v>
      </c>
      <c r="AK39" s="288">
        <f>AI39/AJ39</f>
        <v>0.003315972222222222</v>
      </c>
      <c r="AL39" s="425"/>
      <c r="AM39" s="291"/>
      <c r="AN39" s="304" t="e">
        <f>AL39/AM39</f>
        <v>#DIV/0!</v>
      </c>
      <c r="AO39" s="286"/>
      <c r="AP39" s="376"/>
      <c r="AQ39" s="288" t="e">
        <f>AO39/AP39</f>
        <v>#DIV/0!</v>
      </c>
      <c r="AR39" s="441">
        <v>1</v>
      </c>
      <c r="AS39" s="487"/>
      <c r="AT39" s="490"/>
      <c r="AU39" s="487"/>
      <c r="AV39" s="493"/>
    </row>
    <row r="40" spans="1:48" ht="11.25" customHeight="1" thickBot="1">
      <c r="A40" s="522">
        <f t="shared" si="0"/>
        <v>37</v>
      </c>
      <c r="B40" s="559">
        <v>49</v>
      </c>
      <c r="C40" s="560" t="s">
        <v>219</v>
      </c>
      <c r="D40" s="276">
        <f>T40+W40+Z40+AC40+AF40+AI40+AL40</f>
        <v>0.1057638888888889</v>
      </c>
      <c r="E40" s="555"/>
      <c r="F40" s="547">
        <f>U40+X40+AA40+AD40+AG40+AJ40+AM40</f>
        <v>30</v>
      </c>
      <c r="G40" s="548">
        <f>D40/F40</f>
        <v>0.0035254629629629633</v>
      </c>
      <c r="H40" s="540">
        <v>35</v>
      </c>
      <c r="I40" s="539">
        <v>53</v>
      </c>
      <c r="J40" s="540">
        <v>32</v>
      </c>
      <c r="K40" s="540">
        <v>26</v>
      </c>
      <c r="L40" s="539"/>
      <c r="M40" s="540">
        <v>25</v>
      </c>
      <c r="N40" s="541"/>
      <c r="O40" s="541"/>
      <c r="P40" s="542" t="s">
        <v>239</v>
      </c>
      <c r="Q40" s="542">
        <v>1961</v>
      </c>
      <c r="R40" s="543"/>
      <c r="S40" s="544" t="s">
        <v>231</v>
      </c>
      <c r="T40" s="609">
        <v>0.02082175925925926</v>
      </c>
      <c r="U40" s="551">
        <v>6</v>
      </c>
      <c r="V40" s="545">
        <f>T40/U40</f>
        <v>0.003470293209876543</v>
      </c>
      <c r="W40" s="610">
        <v>0.026157407407407407</v>
      </c>
      <c r="X40" s="551">
        <v>6</v>
      </c>
      <c r="Y40" s="545">
        <f>W40/X40</f>
        <v>0.004359567901234568</v>
      </c>
      <c r="Z40" s="549">
        <v>0.021122685185185185</v>
      </c>
      <c r="AA40" s="551">
        <v>6</v>
      </c>
      <c r="AB40" s="545">
        <f>Z40/AA40</f>
        <v>0.0035204475308641976</v>
      </c>
      <c r="AC40" s="550">
        <v>0.018935185185185183</v>
      </c>
      <c r="AD40" s="551">
        <v>6</v>
      </c>
      <c r="AE40" s="545">
        <f>AC40/AD40</f>
        <v>0.003155864197530864</v>
      </c>
      <c r="AF40" s="549"/>
      <c r="AG40" s="551"/>
      <c r="AH40" s="545"/>
      <c r="AI40" s="611">
        <v>0.018726851851851852</v>
      </c>
      <c r="AJ40" s="551">
        <v>6</v>
      </c>
      <c r="AK40" s="545">
        <f>AI40/AJ40</f>
        <v>0.003121141975308642</v>
      </c>
      <c r="AL40" s="612"/>
      <c r="AM40" s="552"/>
      <c r="AN40" s="545" t="e">
        <f>AL40/AM40</f>
        <v>#DIV/0!</v>
      </c>
      <c r="AO40" s="549"/>
      <c r="AP40" s="565"/>
      <c r="AQ40" s="545" t="e">
        <f>AO40/AP40</f>
        <v>#DIV/0!</v>
      </c>
      <c r="AR40" s="613">
        <v>1</v>
      </c>
      <c r="AS40" s="614">
        <f>D40+AO40</f>
        <v>0.1057638888888889</v>
      </c>
      <c r="AT40" s="615">
        <f>F40+AP40</f>
        <v>30</v>
      </c>
      <c r="AU40" s="614">
        <f>AS40/AT40</f>
        <v>0.0035254629629629633</v>
      </c>
      <c r="AV40" s="616"/>
    </row>
    <row r="41" spans="1:50" ht="11.25" customHeight="1">
      <c r="A41" s="378">
        <f t="shared" si="0"/>
        <v>38</v>
      </c>
      <c r="B41" s="379">
        <v>233</v>
      </c>
      <c r="C41" s="380" t="s">
        <v>28</v>
      </c>
      <c r="D41" s="269">
        <f>T41+W41+Z41+AC41+AF41+AI41+AL41</f>
        <v>0.06364583333333333</v>
      </c>
      <c r="E41" s="617">
        <f>D42-D41</f>
        <v>0.006608796296296293</v>
      </c>
      <c r="F41" s="270">
        <f>U41+X41+AA41+AD41+AG41+AJ41+AM41</f>
        <v>24</v>
      </c>
      <c r="G41" s="271">
        <f>D41/F41</f>
        <v>0.002651909722222222</v>
      </c>
      <c r="H41" s="371">
        <v>4</v>
      </c>
      <c r="I41" s="372">
        <v>7</v>
      </c>
      <c r="J41" s="371">
        <v>5</v>
      </c>
      <c r="K41" s="371">
        <v>4</v>
      </c>
      <c r="L41" s="372"/>
      <c r="M41" s="371"/>
      <c r="N41" s="373"/>
      <c r="O41" s="373"/>
      <c r="P41" s="374" t="s">
        <v>239</v>
      </c>
      <c r="Q41" s="374">
        <v>1955</v>
      </c>
      <c r="R41" s="375"/>
      <c r="S41" s="452" t="s">
        <v>231</v>
      </c>
      <c r="T41" s="618">
        <v>0.01599537037037037</v>
      </c>
      <c r="U41" s="326">
        <v>6</v>
      </c>
      <c r="V41" s="325">
        <f>T41/U41</f>
        <v>0.002665895061728395</v>
      </c>
      <c r="W41" s="619">
        <v>0.01664351851851852</v>
      </c>
      <c r="X41" s="326">
        <v>6</v>
      </c>
      <c r="Y41" s="325">
        <f>W41/X41</f>
        <v>0.0027739197530864197</v>
      </c>
      <c r="Z41" s="327">
        <v>0.015625</v>
      </c>
      <c r="AA41" s="326">
        <v>6</v>
      </c>
      <c r="AB41" s="325">
        <f>Z41/AA41</f>
        <v>0.0026041666666666665</v>
      </c>
      <c r="AC41" s="331">
        <v>0.015381944444444443</v>
      </c>
      <c r="AD41" s="326">
        <v>6</v>
      </c>
      <c r="AE41" s="325">
        <f>AC41/AD41</f>
        <v>0.0025636574074074073</v>
      </c>
      <c r="AF41" s="327"/>
      <c r="AG41" s="326"/>
      <c r="AH41" s="325"/>
      <c r="AI41" s="620"/>
      <c r="AJ41" s="326"/>
      <c r="AK41" s="325"/>
      <c r="AL41" s="619"/>
      <c r="AM41" s="328"/>
      <c r="AN41" s="325" t="e">
        <f>AL41/AM41</f>
        <v>#DIV/0!</v>
      </c>
      <c r="AO41" s="327"/>
      <c r="AP41" s="328"/>
      <c r="AQ41" s="325" t="e">
        <f>AO41/AP41</f>
        <v>#DIV/0!</v>
      </c>
      <c r="AR41" s="441">
        <v>1</v>
      </c>
      <c r="AS41" s="341"/>
      <c r="AT41" s="349"/>
      <c r="AU41" s="341"/>
      <c r="AV41" s="350"/>
      <c r="AW41" s="351"/>
      <c r="AX41" s="367"/>
    </row>
    <row r="42" spans="1:46" ht="11.25" customHeight="1">
      <c r="A42" s="381">
        <f t="shared" si="0"/>
        <v>39</v>
      </c>
      <c r="B42" s="382">
        <v>313</v>
      </c>
      <c r="C42" s="436" t="s">
        <v>148</v>
      </c>
      <c r="D42" s="272">
        <f>T42+W42+Z42+AC42+AF42+AI42+AL42</f>
        <v>0.07025462962962963</v>
      </c>
      <c r="E42" s="273">
        <f>D43-D42</f>
        <v>0.005914351851851851</v>
      </c>
      <c r="F42" s="274">
        <f>U42+X42+AA42+AD42+AG42+AJ42+AM42</f>
        <v>24</v>
      </c>
      <c r="G42" s="275">
        <f>D42/F42</f>
        <v>0.002927276234567901</v>
      </c>
      <c r="H42" s="281"/>
      <c r="I42" s="282">
        <v>13</v>
      </c>
      <c r="J42" s="281">
        <v>10</v>
      </c>
      <c r="K42" s="281">
        <v>9</v>
      </c>
      <c r="L42" s="282" t="s">
        <v>230</v>
      </c>
      <c r="M42" s="281">
        <v>32</v>
      </c>
      <c r="N42" s="283"/>
      <c r="O42" s="283"/>
      <c r="P42" s="284" t="s">
        <v>239</v>
      </c>
      <c r="Q42" s="284">
        <v>1959</v>
      </c>
      <c r="R42" s="285"/>
      <c r="S42" s="292" t="s">
        <v>231</v>
      </c>
      <c r="T42" s="496"/>
      <c r="U42" s="287"/>
      <c r="V42" s="288"/>
      <c r="W42" s="424">
        <v>0.017685185185185182</v>
      </c>
      <c r="X42" s="287">
        <v>6</v>
      </c>
      <c r="Y42" s="288">
        <f>W42/X42</f>
        <v>0.0029475308641975302</v>
      </c>
      <c r="Z42" s="286">
        <v>0.016793981481481483</v>
      </c>
      <c r="AA42" s="287">
        <v>6</v>
      </c>
      <c r="AB42" s="288">
        <f>Z42/AA42</f>
        <v>0.0027989969135802473</v>
      </c>
      <c r="AC42" s="289">
        <v>0.01628472222222222</v>
      </c>
      <c r="AD42" s="287">
        <v>6</v>
      </c>
      <c r="AE42" s="288">
        <f>AC42/AD42</f>
        <v>0.00271412037037037</v>
      </c>
      <c r="AF42" s="286"/>
      <c r="AG42" s="287"/>
      <c r="AH42" s="288"/>
      <c r="AI42" s="606">
        <v>0.019490740740740743</v>
      </c>
      <c r="AJ42" s="287">
        <v>6</v>
      </c>
      <c r="AK42" s="288">
        <f>AI42/AJ42</f>
        <v>0.003248456790123457</v>
      </c>
      <c r="AL42" s="483"/>
      <c r="AM42" s="291"/>
      <c r="AN42" s="288"/>
      <c r="AO42" s="286"/>
      <c r="AP42" s="376"/>
      <c r="AQ42" s="288"/>
      <c r="AR42" s="441">
        <v>1</v>
      </c>
      <c r="AS42" s="444"/>
      <c r="AT42" s="444"/>
    </row>
    <row r="43" spans="1:50" ht="11.25" customHeight="1">
      <c r="A43" s="381">
        <f t="shared" si="0"/>
        <v>40</v>
      </c>
      <c r="B43" s="382">
        <v>204</v>
      </c>
      <c r="C43" s="383" t="s">
        <v>178</v>
      </c>
      <c r="D43" s="272">
        <f>T43+W43+Z43+AC43+AF43+AI43+AL43</f>
        <v>0.07616898148148148</v>
      </c>
      <c r="E43" s="273">
        <f>D44-D43</f>
        <v>0.0007638888888888973</v>
      </c>
      <c r="F43" s="274">
        <f>U43+X43+AA43+AD43+AG43+AJ43+AM43</f>
        <v>24</v>
      </c>
      <c r="G43" s="275">
        <f>D43/F43</f>
        <v>0.0031737075617283947</v>
      </c>
      <c r="H43" s="281">
        <v>28</v>
      </c>
      <c r="I43" s="282">
        <v>29</v>
      </c>
      <c r="J43" s="281"/>
      <c r="K43" s="281">
        <v>22</v>
      </c>
      <c r="L43" s="282"/>
      <c r="M43" s="281">
        <v>19</v>
      </c>
      <c r="N43" s="283"/>
      <c r="O43" s="283"/>
      <c r="P43" s="284" t="s">
        <v>239</v>
      </c>
      <c r="Q43" s="284">
        <v>1960</v>
      </c>
      <c r="R43" s="285"/>
      <c r="S43" s="292" t="s">
        <v>231</v>
      </c>
      <c r="T43" s="521">
        <v>0.019421296296296294</v>
      </c>
      <c r="U43" s="287">
        <v>6</v>
      </c>
      <c r="V43" s="288">
        <f>T43/U43</f>
        <v>0.0032368827160493825</v>
      </c>
      <c r="W43" s="425">
        <v>0.020104166666666666</v>
      </c>
      <c r="X43" s="287">
        <v>6</v>
      </c>
      <c r="Y43" s="288">
        <f>W43/X43</f>
        <v>0.0033506944444444443</v>
      </c>
      <c r="Z43" s="286"/>
      <c r="AA43" s="287"/>
      <c r="AB43" s="288"/>
      <c r="AC43" s="289">
        <v>0.018449074074074073</v>
      </c>
      <c r="AD43" s="287">
        <v>6</v>
      </c>
      <c r="AE43" s="288">
        <f>AC43/AD43</f>
        <v>0.0030748456790123456</v>
      </c>
      <c r="AF43" s="286"/>
      <c r="AG43" s="287"/>
      <c r="AH43" s="288"/>
      <c r="AI43" s="589">
        <v>0.018194444444444444</v>
      </c>
      <c r="AJ43" s="287">
        <v>6</v>
      </c>
      <c r="AK43" s="288">
        <f>AI43/AJ43</f>
        <v>0.0030324074074074073</v>
      </c>
      <c r="AL43" s="425"/>
      <c r="AM43" s="291"/>
      <c r="AN43" s="288" t="e">
        <f>AL43/AM43</f>
        <v>#DIV/0!</v>
      </c>
      <c r="AO43" s="286"/>
      <c r="AP43" s="291"/>
      <c r="AQ43" s="288" t="e">
        <f>AO43/AP43</f>
        <v>#DIV/0!</v>
      </c>
      <c r="AR43" s="441">
        <v>1</v>
      </c>
      <c r="AS43" s="486">
        <f>D43+AO43</f>
        <v>0.07616898148148148</v>
      </c>
      <c r="AT43" s="489">
        <f>F43+AP43</f>
        <v>24</v>
      </c>
      <c r="AU43" s="486">
        <f>AS43/AT43</f>
        <v>0.0031737075617283947</v>
      </c>
      <c r="AV43" s="492"/>
      <c r="AW43" s="351"/>
      <c r="AX43" s="367"/>
    </row>
    <row r="44" spans="1:50" ht="11.25" customHeight="1">
      <c r="A44" s="381">
        <f t="shared" si="0"/>
        <v>41</v>
      </c>
      <c r="B44" s="382">
        <v>17</v>
      </c>
      <c r="C44" s="383" t="s">
        <v>38</v>
      </c>
      <c r="D44" s="272">
        <f>T44+W44+Z44+AC44+AF44+AI44+AL44</f>
        <v>0.07693287037037037</v>
      </c>
      <c r="E44" s="273">
        <f>D45-D44</f>
        <v>0.0023611111111111055</v>
      </c>
      <c r="F44" s="274">
        <f>U44+X44+AA44+AD44+AG44+AJ44+AM44</f>
        <v>24</v>
      </c>
      <c r="G44" s="275">
        <f>D44/F44</f>
        <v>0.0032055362654320988</v>
      </c>
      <c r="H44" s="281">
        <v>25</v>
      </c>
      <c r="I44" s="282">
        <v>19</v>
      </c>
      <c r="J44" s="281">
        <v>33</v>
      </c>
      <c r="K44" s="281">
        <v>16</v>
      </c>
      <c r="L44" s="282"/>
      <c r="M44" s="281"/>
      <c r="N44" s="283"/>
      <c r="O44" s="283"/>
      <c r="P44" s="284" t="s">
        <v>239</v>
      </c>
      <c r="Q44" s="284">
        <v>1974</v>
      </c>
      <c r="R44" s="285"/>
      <c r="S44" s="292" t="s">
        <v>231</v>
      </c>
      <c r="T44" s="534">
        <v>0.01884259259259259</v>
      </c>
      <c r="U44" s="287">
        <v>6</v>
      </c>
      <c r="V44" s="288">
        <f>T44/U44</f>
        <v>0.003140432098765432</v>
      </c>
      <c r="W44" s="424">
        <v>0.018877314814814816</v>
      </c>
      <c r="X44" s="287">
        <v>6</v>
      </c>
      <c r="Y44" s="288">
        <f>W44/X44</f>
        <v>0.003146219135802469</v>
      </c>
      <c r="Z44" s="286">
        <v>0.021886574074074072</v>
      </c>
      <c r="AA44" s="287">
        <v>6</v>
      </c>
      <c r="AB44" s="288">
        <f>Z44/AA44</f>
        <v>0.003647762345679012</v>
      </c>
      <c r="AC44" s="289">
        <v>0.017326388888888888</v>
      </c>
      <c r="AD44" s="287">
        <v>6</v>
      </c>
      <c r="AE44" s="288">
        <f>AC44/AD44</f>
        <v>0.002887731481481481</v>
      </c>
      <c r="AF44" s="286"/>
      <c r="AG44" s="287"/>
      <c r="AH44" s="288"/>
      <c r="AI44" s="601"/>
      <c r="AJ44" s="287"/>
      <c r="AK44" s="288"/>
      <c r="AL44" s="424"/>
      <c r="AM44" s="291"/>
      <c r="AN44" s="288" t="e">
        <f>AL44/AM44</f>
        <v>#DIV/0!</v>
      </c>
      <c r="AO44" s="286"/>
      <c r="AP44" s="376"/>
      <c r="AQ44" s="288" t="e">
        <f>AO44/AP44</f>
        <v>#DIV/0!</v>
      </c>
      <c r="AR44" s="441">
        <v>1</v>
      </c>
      <c r="AS44" s="444"/>
      <c r="AT44" s="444"/>
      <c r="AW44" s="351"/>
      <c r="AX44" s="367"/>
    </row>
    <row r="45" spans="1:50" ht="11.25" customHeight="1">
      <c r="A45" s="381">
        <f t="shared" si="0"/>
        <v>42</v>
      </c>
      <c r="B45" s="382">
        <v>2499</v>
      </c>
      <c r="C45" s="383" t="s">
        <v>247</v>
      </c>
      <c r="D45" s="272">
        <f>T45+W45+Z45+AC45+AF45+AI45+AL45</f>
        <v>0.07929398148148148</v>
      </c>
      <c r="E45" s="273">
        <f>D46-D45</f>
        <v>0.00011574074074074958</v>
      </c>
      <c r="F45" s="274">
        <f>U45+X45+AA45+AD45+AG45+AJ45+AM45</f>
        <v>24</v>
      </c>
      <c r="G45" s="275">
        <f>D45/F45</f>
        <v>0.0033039158950617284</v>
      </c>
      <c r="H45" s="281"/>
      <c r="I45" s="282">
        <v>35</v>
      </c>
      <c r="J45" s="281">
        <v>25</v>
      </c>
      <c r="K45" s="281"/>
      <c r="L45" s="282">
        <v>27</v>
      </c>
      <c r="M45" s="281">
        <v>27</v>
      </c>
      <c r="N45" s="283"/>
      <c r="O45" s="283"/>
      <c r="P45" s="284" t="s">
        <v>239</v>
      </c>
      <c r="Q45" s="284">
        <v>1983</v>
      </c>
      <c r="R45" s="285"/>
      <c r="S45" s="292" t="s">
        <v>233</v>
      </c>
      <c r="T45" s="479"/>
      <c r="U45" s="287"/>
      <c r="V45" s="288"/>
      <c r="W45" s="423">
        <v>0.02119212962962963</v>
      </c>
      <c r="X45" s="287">
        <v>6</v>
      </c>
      <c r="Y45" s="288">
        <f>W45/X45</f>
        <v>0.0035320216049382716</v>
      </c>
      <c r="Z45" s="286">
        <v>0.019780092592592592</v>
      </c>
      <c r="AA45" s="287">
        <v>6</v>
      </c>
      <c r="AB45" s="288">
        <f>Z45/AA45</f>
        <v>0.003296682098765432</v>
      </c>
      <c r="AC45" s="289"/>
      <c r="AD45" s="290"/>
      <c r="AE45" s="288"/>
      <c r="AF45" s="286">
        <v>0.019537037037037037</v>
      </c>
      <c r="AG45" s="287">
        <v>6</v>
      </c>
      <c r="AH45" s="288">
        <f>AF45/AG45</f>
        <v>0.003256172839506173</v>
      </c>
      <c r="AI45" s="591">
        <v>0.018784722222222223</v>
      </c>
      <c r="AJ45" s="287">
        <v>6</v>
      </c>
      <c r="AK45" s="288">
        <f>AI45/AJ45</f>
        <v>0.0031307870370370374</v>
      </c>
      <c r="AL45" s="377"/>
      <c r="AM45" s="291"/>
      <c r="AN45" s="288"/>
      <c r="AO45" s="286"/>
      <c r="AP45" s="291"/>
      <c r="AQ45" s="288"/>
      <c r="AR45" s="441">
        <v>1</v>
      </c>
      <c r="AS45" s="487"/>
      <c r="AT45" s="490"/>
      <c r="AU45" s="487"/>
      <c r="AV45" s="493"/>
      <c r="AW45" s="351"/>
      <c r="AX45" s="367"/>
    </row>
    <row r="46" spans="1:57" s="233" customFormat="1" ht="13.5" customHeight="1">
      <c r="A46" s="427">
        <f t="shared" si="0"/>
        <v>43</v>
      </c>
      <c r="B46" s="384">
        <v>247</v>
      </c>
      <c r="C46" s="385" t="s">
        <v>220</v>
      </c>
      <c r="D46" s="277">
        <f>T46+W46+Z46+AC46+AF46+AI46+AL46</f>
        <v>0.07940972222222223</v>
      </c>
      <c r="E46" s="273">
        <f>D47-D46</f>
        <v>0.005138888888888873</v>
      </c>
      <c r="F46" s="279">
        <f>U46+X46+AA46+AD46+AG46+AJ46+AM46</f>
        <v>24</v>
      </c>
      <c r="G46" s="280">
        <f>D46/F46</f>
        <v>0.0033087384259259263</v>
      </c>
      <c r="H46" s="281">
        <v>36</v>
      </c>
      <c r="I46" s="300">
        <v>30</v>
      </c>
      <c r="J46" s="301"/>
      <c r="K46" s="301">
        <v>28</v>
      </c>
      <c r="L46" s="300">
        <v>21</v>
      </c>
      <c r="M46" s="301"/>
      <c r="N46" s="305"/>
      <c r="O46" s="305"/>
      <c r="P46" s="284" t="s">
        <v>239</v>
      </c>
      <c r="Q46" s="296">
        <v>1989</v>
      </c>
      <c r="R46" s="306"/>
      <c r="S46" s="297" t="s">
        <v>232</v>
      </c>
      <c r="T46" s="450">
        <v>0.02113425925925926</v>
      </c>
      <c r="U46" s="287">
        <v>6</v>
      </c>
      <c r="V46" s="288">
        <f>T46/U46</f>
        <v>0.0035223765432098766</v>
      </c>
      <c r="W46" s="423">
        <v>0.020208333333333335</v>
      </c>
      <c r="X46" s="287">
        <v>6</v>
      </c>
      <c r="Y46" s="288">
        <f>W46/X46</f>
        <v>0.003368055555555556</v>
      </c>
      <c r="Z46" s="308"/>
      <c r="AA46" s="287"/>
      <c r="AB46" s="288"/>
      <c r="AC46" s="329">
        <v>0.01902777777777778</v>
      </c>
      <c r="AD46" s="287">
        <v>6</v>
      </c>
      <c r="AE46" s="288">
        <f>AC46/AD46</f>
        <v>0.0031712962962962966</v>
      </c>
      <c r="AF46" s="308">
        <v>0.019039351851851852</v>
      </c>
      <c r="AG46" s="307">
        <v>6</v>
      </c>
      <c r="AH46" s="288">
        <f>AF46/AG46</f>
        <v>0.0031732253086419753</v>
      </c>
      <c r="AI46" s="598"/>
      <c r="AJ46" s="287"/>
      <c r="AK46" s="288"/>
      <c r="AL46" s="516"/>
      <c r="AM46" s="291"/>
      <c r="AN46" s="288" t="e">
        <f>AL46/AM46</f>
        <v>#DIV/0!</v>
      </c>
      <c r="AO46" s="308"/>
      <c r="AP46" s="347"/>
      <c r="AQ46" s="288" t="e">
        <f>AO46/AP46</f>
        <v>#DIV/0!</v>
      </c>
      <c r="AR46" s="441">
        <v>1</v>
      </c>
      <c r="AS46" s="486">
        <f>D46+AO46</f>
        <v>0.07940972222222223</v>
      </c>
      <c r="AT46" s="489">
        <f>F46+AP46</f>
        <v>24</v>
      </c>
      <c r="AU46" s="486">
        <f>AS46/AT46</f>
        <v>0.0033087384259259263</v>
      </c>
      <c r="AV46" s="492"/>
      <c r="AW46" s="351"/>
      <c r="AX46" s="367"/>
      <c r="AY46" s="358"/>
      <c r="AZ46" s="358"/>
      <c r="BA46" s="358"/>
      <c r="BB46" s="358"/>
      <c r="BC46" s="358"/>
      <c r="BD46" s="358"/>
      <c r="BE46" s="358"/>
    </row>
    <row r="47" spans="1:57" s="233" customFormat="1" ht="11.25" customHeight="1">
      <c r="A47" s="381">
        <f t="shared" si="0"/>
        <v>44</v>
      </c>
      <c r="B47" s="382">
        <v>2496</v>
      </c>
      <c r="C47" s="383" t="s">
        <v>221</v>
      </c>
      <c r="D47" s="272">
        <f>T47+W47+Z47+AC47+AF47+AI47+AL47</f>
        <v>0.0845486111111111</v>
      </c>
      <c r="E47" s="273">
        <f>D48-D47</f>
        <v>0.005590277777777791</v>
      </c>
      <c r="F47" s="274">
        <f>U47+X47+AA47+AD47+AG47+AJ47+AM47</f>
        <v>24</v>
      </c>
      <c r="G47" s="275">
        <f>D47/F47</f>
        <v>0.003522858796296296</v>
      </c>
      <c r="H47" s="281">
        <v>37</v>
      </c>
      <c r="I47" s="282"/>
      <c r="J47" s="281">
        <v>34</v>
      </c>
      <c r="K47" s="281">
        <v>39</v>
      </c>
      <c r="L47" s="282"/>
      <c r="M47" s="281">
        <v>37</v>
      </c>
      <c r="N47" s="283"/>
      <c r="O47" s="283"/>
      <c r="P47" s="284" t="s">
        <v>239</v>
      </c>
      <c r="Q47" s="284">
        <v>1960</v>
      </c>
      <c r="R47" s="285"/>
      <c r="S47" s="292" t="s">
        <v>231</v>
      </c>
      <c r="T47" s="521">
        <v>0.021412037037037035</v>
      </c>
      <c r="U47" s="287">
        <v>6</v>
      </c>
      <c r="V47" s="288">
        <f>T47/U47</f>
        <v>0.0035686728395061726</v>
      </c>
      <c r="W47" s="516"/>
      <c r="X47" s="287"/>
      <c r="Y47" s="288"/>
      <c r="Z47" s="286">
        <v>0.021909722222222223</v>
      </c>
      <c r="AA47" s="287">
        <v>6</v>
      </c>
      <c r="AB47" s="288">
        <f>Z47/AA47</f>
        <v>0.0036516203703703706</v>
      </c>
      <c r="AC47" s="289">
        <v>0.020810185185185185</v>
      </c>
      <c r="AD47" s="287">
        <v>6</v>
      </c>
      <c r="AE47" s="288">
        <f>AC47/AD47</f>
        <v>0.0034683641975308643</v>
      </c>
      <c r="AF47" s="286"/>
      <c r="AG47" s="287"/>
      <c r="AH47" s="288"/>
      <c r="AI47" s="606">
        <v>0.020416666666666666</v>
      </c>
      <c r="AJ47" s="287">
        <v>6</v>
      </c>
      <c r="AK47" s="288">
        <f>AI47/AJ47</f>
        <v>0.0034027777777777776</v>
      </c>
      <c r="AL47" s="517"/>
      <c r="AM47" s="291"/>
      <c r="AN47" s="288" t="e">
        <f>AL47/AM47</f>
        <v>#DIV/0!</v>
      </c>
      <c r="AO47" s="286"/>
      <c r="AP47" s="376"/>
      <c r="AQ47" s="288" t="e">
        <f>AO47/AP47</f>
        <v>#DIV/0!</v>
      </c>
      <c r="AR47" s="441">
        <v>1</v>
      </c>
      <c r="AS47" s="444"/>
      <c r="AT47" s="444"/>
      <c r="AU47" s="344"/>
      <c r="AV47" s="419"/>
      <c r="AW47" s="358"/>
      <c r="AX47" s="358"/>
      <c r="AY47" s="358"/>
      <c r="AZ47" s="358"/>
      <c r="BA47" s="358"/>
      <c r="BB47" s="358"/>
      <c r="BC47" s="358"/>
      <c r="BD47" s="358"/>
      <c r="BE47" s="358"/>
    </row>
    <row r="48" spans="1:57" s="233" customFormat="1" ht="11.25" customHeight="1">
      <c r="A48" s="381">
        <f t="shared" si="0"/>
        <v>45</v>
      </c>
      <c r="B48" s="382">
        <v>236</v>
      </c>
      <c r="C48" s="383" t="s">
        <v>44</v>
      </c>
      <c r="D48" s="272">
        <f>T48+W48+Z48+AC48+AF48+AI48+AL48</f>
        <v>0.0901388888888889</v>
      </c>
      <c r="E48" s="273">
        <f>D49-D48</f>
        <v>0.009062500000000001</v>
      </c>
      <c r="F48" s="274">
        <f>U48+X48+AA48+AD48+AG48+AJ48+AM48</f>
        <v>24</v>
      </c>
      <c r="G48" s="275">
        <f>D48/F48</f>
        <v>0.003755787037037037</v>
      </c>
      <c r="H48" s="281">
        <v>48</v>
      </c>
      <c r="I48" s="282"/>
      <c r="J48" s="281"/>
      <c r="K48" s="281">
        <v>48</v>
      </c>
      <c r="L48" s="282">
        <v>40</v>
      </c>
      <c r="M48" s="281">
        <v>43</v>
      </c>
      <c r="N48" s="283"/>
      <c r="O48" s="283"/>
      <c r="P48" s="284" t="s">
        <v>239</v>
      </c>
      <c r="Q48" s="284">
        <v>1948</v>
      </c>
      <c r="R48" s="285"/>
      <c r="S48" s="292" t="s">
        <v>231</v>
      </c>
      <c r="T48" s="534">
        <v>0.022604166666666665</v>
      </c>
      <c r="U48" s="287">
        <v>6</v>
      </c>
      <c r="V48" s="288">
        <f>T48/U48</f>
        <v>0.0037673611111111107</v>
      </c>
      <c r="W48" s="483"/>
      <c r="X48" s="287"/>
      <c r="Y48" s="288"/>
      <c r="Z48" s="286"/>
      <c r="AA48" s="287"/>
      <c r="AB48" s="288"/>
      <c r="AC48" s="289">
        <v>0.022476851851851855</v>
      </c>
      <c r="AD48" s="287">
        <v>6</v>
      </c>
      <c r="AE48" s="288">
        <f>AC48/AD48</f>
        <v>0.0037461419753086426</v>
      </c>
      <c r="AF48" s="286">
        <v>0.022789351851851852</v>
      </c>
      <c r="AG48" s="287">
        <v>6</v>
      </c>
      <c r="AH48" s="288">
        <f>AF48/AG48</f>
        <v>0.0037982253086419754</v>
      </c>
      <c r="AI48" s="589">
        <v>0.02226851851851852</v>
      </c>
      <c r="AJ48" s="287">
        <v>6</v>
      </c>
      <c r="AK48" s="288">
        <f>AI48/AJ48</f>
        <v>0.00371141975308642</v>
      </c>
      <c r="AL48" s="483"/>
      <c r="AM48" s="291"/>
      <c r="AN48" s="288" t="e">
        <f>AL48/AM48</f>
        <v>#DIV/0!</v>
      </c>
      <c r="AO48" s="286"/>
      <c r="AP48" s="291"/>
      <c r="AQ48" s="288" t="e">
        <f>AO48/AP48</f>
        <v>#DIV/0!</v>
      </c>
      <c r="AR48" s="441">
        <v>1</v>
      </c>
      <c r="AS48" s="341"/>
      <c r="AT48" s="349"/>
      <c r="AU48" s="341"/>
      <c r="AV48" s="350"/>
      <c r="AW48" s="358"/>
      <c r="AX48" s="358"/>
      <c r="AY48" s="358"/>
      <c r="AZ48" s="358"/>
      <c r="BA48" s="358"/>
      <c r="BB48" s="358"/>
      <c r="BC48" s="358"/>
      <c r="BD48" s="358"/>
      <c r="BE48" s="358"/>
    </row>
    <row r="49" spans="1:48" ht="11.25" customHeight="1">
      <c r="A49" s="427">
        <f t="shared" si="0"/>
        <v>46</v>
      </c>
      <c r="B49" s="429">
        <v>219</v>
      </c>
      <c r="C49" s="430" t="s">
        <v>174</v>
      </c>
      <c r="D49" s="391">
        <f>T49+W49+Z49+AC49+AF49+AI49+AL49</f>
        <v>0.0992013888888889</v>
      </c>
      <c r="E49" s="392">
        <f>D50-D49</f>
        <v>0.0025694444444444575</v>
      </c>
      <c r="F49" s="393">
        <f>U49+X49+AA49+AD49+AG49+AJ49+AM49</f>
        <v>24</v>
      </c>
      <c r="G49" s="394">
        <f>D49/F49</f>
        <v>0.004133391203703704</v>
      </c>
      <c r="H49" s="453">
        <v>61</v>
      </c>
      <c r="I49" s="467"/>
      <c r="J49" s="453"/>
      <c r="K49" s="453">
        <v>56</v>
      </c>
      <c r="L49" s="467">
        <v>44</v>
      </c>
      <c r="M49" s="453">
        <v>50</v>
      </c>
      <c r="N49" s="468"/>
      <c r="O49" s="468"/>
      <c r="P49" s="457" t="s">
        <v>240</v>
      </c>
      <c r="Q49" s="457">
        <v>1974</v>
      </c>
      <c r="R49" s="459"/>
      <c r="S49" s="470" t="s">
        <v>232</v>
      </c>
      <c r="T49" s="461">
        <v>0.02560185185185185</v>
      </c>
      <c r="U49" s="462">
        <v>6</v>
      </c>
      <c r="V49" s="463">
        <f>T49/U49</f>
        <v>0.004266975308641975</v>
      </c>
      <c r="W49" s="484"/>
      <c r="X49" s="462"/>
      <c r="Y49" s="463"/>
      <c r="Z49" s="464"/>
      <c r="AA49" s="462"/>
      <c r="AB49" s="463"/>
      <c r="AC49" s="465">
        <v>0.024641203703703703</v>
      </c>
      <c r="AD49" s="462">
        <v>6</v>
      </c>
      <c r="AE49" s="463">
        <f>AC49/AD49</f>
        <v>0.0041068672839506175</v>
      </c>
      <c r="AF49" s="464">
        <v>0.024745370370370372</v>
      </c>
      <c r="AG49" s="462">
        <v>6</v>
      </c>
      <c r="AH49" s="463">
        <f>AF49/AG49</f>
        <v>0.004124228395061729</v>
      </c>
      <c r="AI49" s="592">
        <v>0.024212962962962964</v>
      </c>
      <c r="AJ49" s="462">
        <v>6</v>
      </c>
      <c r="AK49" s="463">
        <f>AI49/AJ49</f>
        <v>0.004035493827160494</v>
      </c>
      <c r="AL49" s="586"/>
      <c r="AM49" s="466"/>
      <c r="AN49" s="463"/>
      <c r="AO49" s="464"/>
      <c r="AP49" s="466"/>
      <c r="AQ49" s="463"/>
      <c r="AR49" s="441">
        <v>1</v>
      </c>
      <c r="AS49" s="445"/>
      <c r="AT49" s="446"/>
      <c r="AU49" s="445"/>
      <c r="AV49" s="447"/>
    </row>
    <row r="50" spans="1:50" ht="11.25" customHeight="1" thickBot="1">
      <c r="A50" s="522">
        <f t="shared" si="0"/>
        <v>47</v>
      </c>
      <c r="B50" s="523">
        <v>2499</v>
      </c>
      <c r="C50" s="524" t="s">
        <v>227</v>
      </c>
      <c r="D50" s="621">
        <f>T50+W50+Z50+AC50+AF50+AI50+AL50</f>
        <v>0.10177083333333335</v>
      </c>
      <c r="E50" s="538"/>
      <c r="F50" s="622">
        <f>U50+X50+AA50+AD50+AG50+AJ50+AM50</f>
        <v>24</v>
      </c>
      <c r="G50" s="623">
        <f>D50/F50</f>
        <v>0.00424045138888889</v>
      </c>
      <c r="H50" s="503">
        <v>63</v>
      </c>
      <c r="I50" s="525"/>
      <c r="J50" s="526">
        <v>44</v>
      </c>
      <c r="K50" s="526">
        <v>57</v>
      </c>
      <c r="L50" s="525"/>
      <c r="M50" s="526">
        <v>47</v>
      </c>
      <c r="N50" s="527"/>
      <c r="O50" s="527"/>
      <c r="P50" s="506" t="s">
        <v>240</v>
      </c>
      <c r="Q50" s="528">
        <v>1979</v>
      </c>
      <c r="R50" s="529"/>
      <c r="S50" s="530" t="s">
        <v>238</v>
      </c>
      <c r="T50" s="509">
        <v>0.02800925925925926</v>
      </c>
      <c r="U50" s="510">
        <v>6</v>
      </c>
      <c r="V50" s="511">
        <f>T50/U50</f>
        <v>0.00466820987654321</v>
      </c>
      <c r="W50" s="531"/>
      <c r="X50" s="510"/>
      <c r="Y50" s="511"/>
      <c r="Z50" s="624">
        <v>0.024548611111111115</v>
      </c>
      <c r="AA50" s="510">
        <v>6</v>
      </c>
      <c r="AB50" s="511">
        <f>Z50/AA50</f>
        <v>0.004091435185185186</v>
      </c>
      <c r="AC50" s="625">
        <v>0.025613425925925925</v>
      </c>
      <c r="AD50" s="510">
        <v>6</v>
      </c>
      <c r="AE50" s="511">
        <f>AC50/AD50</f>
        <v>0.0042689043209876544</v>
      </c>
      <c r="AF50" s="624"/>
      <c r="AG50" s="626"/>
      <c r="AH50" s="511"/>
      <c r="AI50" s="627">
        <v>0.02359953703703704</v>
      </c>
      <c r="AJ50" s="510">
        <v>6</v>
      </c>
      <c r="AK50" s="511">
        <f>AI50/AJ50</f>
        <v>0.003933256172839507</v>
      </c>
      <c r="AL50" s="624"/>
      <c r="AM50" s="628"/>
      <c r="AN50" s="511"/>
      <c r="AO50" s="624"/>
      <c r="AP50" s="629"/>
      <c r="AQ50" s="511"/>
      <c r="AR50" s="441">
        <v>1</v>
      </c>
      <c r="AS50" s="445"/>
      <c r="AT50" s="446"/>
      <c r="AU50" s="445"/>
      <c r="AV50" s="447"/>
      <c r="AW50" s="354"/>
      <c r="AX50" s="367"/>
    </row>
    <row r="51" spans="1:50" ht="11.25" customHeight="1">
      <c r="A51" s="381">
        <f t="shared" si="0"/>
        <v>48</v>
      </c>
      <c r="B51" s="382">
        <v>228</v>
      </c>
      <c r="C51" s="383" t="s">
        <v>180</v>
      </c>
      <c r="D51" s="272">
        <f>T51+W51+Z51+AC51+AF51+AI51+AL51</f>
        <v>0.050590277777777776</v>
      </c>
      <c r="E51" s="273">
        <f>D52-D51</f>
        <v>0.002314814814814825</v>
      </c>
      <c r="F51" s="274">
        <f>U51+X51+AA51+AD51+AG51+AJ51+AM51</f>
        <v>18</v>
      </c>
      <c r="G51" s="275">
        <f>D51/F51</f>
        <v>0.002810570987654321</v>
      </c>
      <c r="H51" s="281">
        <v>8</v>
      </c>
      <c r="I51" s="282">
        <v>9</v>
      </c>
      <c r="J51" s="281"/>
      <c r="K51" s="281">
        <v>13</v>
      </c>
      <c r="L51" s="282"/>
      <c r="M51" s="281"/>
      <c r="N51" s="283"/>
      <c r="O51" s="283"/>
      <c r="P51" s="284" t="s">
        <v>239</v>
      </c>
      <c r="Q51" s="284">
        <v>1977</v>
      </c>
      <c r="R51" s="285"/>
      <c r="S51" s="292" t="s">
        <v>231</v>
      </c>
      <c r="T51" s="534">
        <v>0.016493055555555556</v>
      </c>
      <c r="U51" s="287">
        <v>6</v>
      </c>
      <c r="V51" s="288">
        <f>T51/U51</f>
        <v>0.0027488425925925927</v>
      </c>
      <c r="W51" s="424">
        <v>0.016979166666666667</v>
      </c>
      <c r="X51" s="287">
        <v>6</v>
      </c>
      <c r="Y51" s="288">
        <f>W51/X51</f>
        <v>0.002829861111111111</v>
      </c>
      <c r="Z51" s="286"/>
      <c r="AA51" s="287"/>
      <c r="AB51" s="288"/>
      <c r="AC51" s="289">
        <v>0.017118055555555556</v>
      </c>
      <c r="AD51" s="287">
        <v>6</v>
      </c>
      <c r="AE51" s="288">
        <f>AC51/AD51</f>
        <v>0.0028530092592592596</v>
      </c>
      <c r="AF51" s="286"/>
      <c r="AG51" s="287"/>
      <c r="AH51" s="288"/>
      <c r="AI51" s="601"/>
      <c r="AJ51" s="287"/>
      <c r="AK51" s="288"/>
      <c r="AL51" s="426"/>
      <c r="AM51" s="291"/>
      <c r="AN51" s="288" t="e">
        <f>AL51/AM51</f>
        <v>#DIV/0!</v>
      </c>
      <c r="AO51" s="286"/>
      <c r="AP51" s="376"/>
      <c r="AQ51" s="288" t="e">
        <f>AO51/AP51</f>
        <v>#DIV/0!</v>
      </c>
      <c r="AR51" s="441">
        <v>1</v>
      </c>
      <c r="AS51" s="341"/>
      <c r="AT51" s="349"/>
      <c r="AU51" s="341"/>
      <c r="AV51" s="350"/>
      <c r="AW51" s="351"/>
      <c r="AX51" s="367"/>
    </row>
    <row r="52" spans="1:50" ht="11.25" customHeight="1">
      <c r="A52" s="427">
        <f t="shared" si="0"/>
        <v>49</v>
      </c>
      <c r="B52" s="432">
        <v>230</v>
      </c>
      <c r="C52" s="433" t="s">
        <v>161</v>
      </c>
      <c r="D52" s="405">
        <f>T52+W52+Z52+AC52+AF52+AI52+AL52</f>
        <v>0.0529050925925926</v>
      </c>
      <c r="E52" s="392">
        <f>D53-D52</f>
        <v>0.007662037037037023</v>
      </c>
      <c r="F52" s="407">
        <f>U52+X52+AA52+AD52+AG52+AJ52+AM52</f>
        <v>18</v>
      </c>
      <c r="G52" s="408">
        <f>D52/F52</f>
        <v>0.002939171810699589</v>
      </c>
      <c r="H52" s="453">
        <v>14</v>
      </c>
      <c r="I52" s="454">
        <v>14</v>
      </c>
      <c r="J52" s="455">
        <v>16</v>
      </c>
      <c r="K52" s="455"/>
      <c r="L52" s="454"/>
      <c r="M52" s="455"/>
      <c r="N52" s="456"/>
      <c r="O52" s="456"/>
      <c r="P52" s="457" t="s">
        <v>240</v>
      </c>
      <c r="Q52" s="458">
        <v>1983</v>
      </c>
      <c r="R52" s="459"/>
      <c r="S52" s="460" t="s">
        <v>231</v>
      </c>
      <c r="T52" s="594">
        <v>0.017569444444444447</v>
      </c>
      <c r="U52" s="462">
        <v>6</v>
      </c>
      <c r="V52" s="463">
        <f>T52/U52</f>
        <v>0.0029282407407407412</v>
      </c>
      <c r="W52" s="570">
        <v>0.017858796296296296</v>
      </c>
      <c r="X52" s="462">
        <v>6</v>
      </c>
      <c r="Y52" s="463">
        <f>W52/X52</f>
        <v>0.002976466049382716</v>
      </c>
      <c r="Z52" s="535">
        <v>0.01747685185185185</v>
      </c>
      <c r="AA52" s="462">
        <v>6</v>
      </c>
      <c r="AB52" s="463">
        <f>Z52/AA52</f>
        <v>0.0029128086419753087</v>
      </c>
      <c r="AC52" s="536"/>
      <c r="AD52" s="462"/>
      <c r="AE52" s="463"/>
      <c r="AF52" s="535"/>
      <c r="AG52" s="481"/>
      <c r="AH52" s="463"/>
      <c r="AI52" s="484"/>
      <c r="AJ52" s="462"/>
      <c r="AK52" s="463"/>
      <c r="AL52" s="571"/>
      <c r="AM52" s="564"/>
      <c r="AN52" s="463" t="e">
        <f>AL52/AM52</f>
        <v>#DIV/0!</v>
      </c>
      <c r="AO52" s="535"/>
      <c r="AP52" s="537"/>
      <c r="AQ52" s="463" t="e">
        <f>AO52/AP52</f>
        <v>#DIV/0!</v>
      </c>
      <c r="AR52" s="441">
        <v>1</v>
      </c>
      <c r="AS52" s="445"/>
      <c r="AT52" s="446"/>
      <c r="AU52" s="445"/>
      <c r="AV52" s="447"/>
      <c r="AW52" s="351"/>
      <c r="AX52" s="367"/>
    </row>
    <row r="53" spans="1:57" s="233" customFormat="1" ht="11.25" customHeight="1">
      <c r="A53" s="428">
        <f t="shared" si="0"/>
        <v>50</v>
      </c>
      <c r="B53" s="382">
        <v>702</v>
      </c>
      <c r="C53" s="383" t="s">
        <v>246</v>
      </c>
      <c r="D53" s="272">
        <f>T53+W53+Z53+AC53+AF53+AI53+AL53</f>
        <v>0.060567129629629624</v>
      </c>
      <c r="E53" s="273">
        <f>D54-D53</f>
        <v>0.0004050925925926027</v>
      </c>
      <c r="F53" s="274">
        <f>U53+X53+AA53+AD53+AG53+AJ53+AM53</f>
        <v>18</v>
      </c>
      <c r="G53" s="275">
        <f>D53/F53</f>
        <v>0.0033648405349794236</v>
      </c>
      <c r="H53" s="281"/>
      <c r="I53" s="282">
        <v>31</v>
      </c>
      <c r="J53" s="281">
        <v>26</v>
      </c>
      <c r="K53" s="281">
        <v>36</v>
      </c>
      <c r="L53" s="282"/>
      <c r="M53" s="281"/>
      <c r="N53" s="283"/>
      <c r="O53" s="283"/>
      <c r="P53" s="284" t="s">
        <v>239</v>
      </c>
      <c r="Q53" s="284">
        <v>1981</v>
      </c>
      <c r="R53" s="285"/>
      <c r="S53" s="292" t="s">
        <v>232</v>
      </c>
      <c r="T53" s="496"/>
      <c r="U53" s="287"/>
      <c r="V53" s="288"/>
      <c r="W53" s="424">
        <v>0.020532407407407405</v>
      </c>
      <c r="X53" s="287">
        <v>6</v>
      </c>
      <c r="Y53" s="288">
        <f>W53/X53</f>
        <v>0.0034220679012345674</v>
      </c>
      <c r="Z53" s="286">
        <v>0.019872685185185184</v>
      </c>
      <c r="AA53" s="287">
        <v>6</v>
      </c>
      <c r="AB53" s="288">
        <f>Z53/AA53</f>
        <v>0.003312114197530864</v>
      </c>
      <c r="AC53" s="289">
        <v>0.020162037037037037</v>
      </c>
      <c r="AD53" s="290">
        <v>6</v>
      </c>
      <c r="AE53" s="288">
        <f>AC53/AD53</f>
        <v>0.0033603395061728397</v>
      </c>
      <c r="AF53" s="286"/>
      <c r="AG53" s="287"/>
      <c r="AH53" s="288"/>
      <c r="AI53" s="607"/>
      <c r="AJ53" s="287"/>
      <c r="AK53" s="288"/>
      <c r="AL53" s="286"/>
      <c r="AM53" s="291"/>
      <c r="AN53" s="288"/>
      <c r="AO53" s="286"/>
      <c r="AP53" s="376"/>
      <c r="AQ53" s="288"/>
      <c r="AR53" s="441">
        <v>1</v>
      </c>
      <c r="AS53" s="444"/>
      <c r="AT53" s="444"/>
      <c r="AU53" s="344"/>
      <c r="AV53" s="419"/>
      <c r="AW53" s="357"/>
      <c r="AX53" s="397"/>
      <c r="AY53" s="358"/>
      <c r="AZ53" s="358"/>
      <c r="BA53" s="358"/>
      <c r="BB53" s="358"/>
      <c r="BC53" s="358"/>
      <c r="BD53" s="358"/>
      <c r="BE53" s="358"/>
    </row>
    <row r="54" spans="1:48" ht="12" customHeight="1">
      <c r="A54" s="427">
        <f t="shared" si="0"/>
        <v>51</v>
      </c>
      <c r="B54" s="384">
        <v>2493</v>
      </c>
      <c r="C54" s="385" t="s">
        <v>218</v>
      </c>
      <c r="D54" s="277">
        <f>T54+W54+Z54+AC54+AF54+AI54+AL54</f>
        <v>0.060972222222222226</v>
      </c>
      <c r="E54" s="273">
        <f>D55-D54</f>
        <v>0.005046296296296292</v>
      </c>
      <c r="F54" s="279">
        <f>U54+X54+AA54+AD54+AG54+AJ54+AM54</f>
        <v>18</v>
      </c>
      <c r="G54" s="280">
        <f>D54/F54</f>
        <v>0.003387345679012346</v>
      </c>
      <c r="H54" s="281">
        <v>33</v>
      </c>
      <c r="I54" s="300">
        <v>33</v>
      </c>
      <c r="J54" s="301"/>
      <c r="K54" s="301">
        <v>30</v>
      </c>
      <c r="L54" s="300"/>
      <c r="M54" s="301"/>
      <c r="N54" s="305"/>
      <c r="O54" s="305"/>
      <c r="P54" s="284" t="s">
        <v>239</v>
      </c>
      <c r="Q54" s="296">
        <v>1977</v>
      </c>
      <c r="R54" s="306"/>
      <c r="S54" s="297" t="s">
        <v>232</v>
      </c>
      <c r="T54" s="450">
        <v>0.020520833333333332</v>
      </c>
      <c r="U54" s="287">
        <v>6</v>
      </c>
      <c r="V54" s="288">
        <f>T54/U54</f>
        <v>0.003420138888888889</v>
      </c>
      <c r="W54" s="423">
        <v>0.021168981481481483</v>
      </c>
      <c r="X54" s="287">
        <v>6</v>
      </c>
      <c r="Y54" s="288">
        <f>W54/X54</f>
        <v>0.003528163580246914</v>
      </c>
      <c r="Z54" s="308"/>
      <c r="AA54" s="287"/>
      <c r="AB54" s="288"/>
      <c r="AC54" s="329">
        <v>0.019282407407407408</v>
      </c>
      <c r="AD54" s="287">
        <v>6</v>
      </c>
      <c r="AE54" s="288">
        <f>AC54/AD54</f>
        <v>0.0032137345679012345</v>
      </c>
      <c r="AF54" s="308"/>
      <c r="AG54" s="307"/>
      <c r="AH54" s="304"/>
      <c r="AI54" s="601"/>
      <c r="AJ54" s="307"/>
      <c r="AK54" s="288"/>
      <c r="AL54" s="308"/>
      <c r="AM54" s="309"/>
      <c r="AN54" s="304" t="e">
        <f>AL54/AM54</f>
        <v>#DIV/0!</v>
      </c>
      <c r="AO54" s="308"/>
      <c r="AP54" s="347"/>
      <c r="AQ54" s="304" t="e">
        <f>AO54/AP54</f>
        <v>#DIV/0!</v>
      </c>
      <c r="AR54" s="441">
        <v>1</v>
      </c>
      <c r="AS54" s="486">
        <f>D54+AO54</f>
        <v>0.060972222222222226</v>
      </c>
      <c r="AT54" s="489">
        <f>F54+AP54</f>
        <v>18</v>
      </c>
      <c r="AU54" s="486">
        <f>AS54/AT54</f>
        <v>0.003387345679012346</v>
      </c>
      <c r="AV54" s="492"/>
    </row>
    <row r="55" spans="1:57" s="233" customFormat="1" ht="11.25" customHeight="1">
      <c r="A55" s="381">
        <f t="shared" si="0"/>
        <v>52</v>
      </c>
      <c r="B55" s="382">
        <v>2495</v>
      </c>
      <c r="C55" s="383" t="s">
        <v>194</v>
      </c>
      <c r="D55" s="272">
        <f>T55+W55+Z55+AC55+AF55+AI55+AL55</f>
        <v>0.06601851851851852</v>
      </c>
      <c r="E55" s="273">
        <f>D56-D55</f>
        <v>0.007395833333333324</v>
      </c>
      <c r="F55" s="274">
        <f>U55+X55+AA55+AD55+AG55+AJ55+AM55</f>
        <v>18</v>
      </c>
      <c r="G55" s="275">
        <f>D55/F55</f>
        <v>0.003667695473251029</v>
      </c>
      <c r="H55" s="281">
        <v>38</v>
      </c>
      <c r="I55" s="282"/>
      <c r="J55" s="281"/>
      <c r="K55" s="281">
        <v>37</v>
      </c>
      <c r="L55" s="282"/>
      <c r="M55" s="281">
        <v>49</v>
      </c>
      <c r="N55" s="283"/>
      <c r="O55" s="283"/>
      <c r="P55" s="284" t="s">
        <v>239</v>
      </c>
      <c r="Q55" s="284">
        <v>1968</v>
      </c>
      <c r="R55" s="285"/>
      <c r="S55" s="292" t="s">
        <v>231</v>
      </c>
      <c r="T55" s="521">
        <v>0.021516203703703704</v>
      </c>
      <c r="U55" s="287">
        <v>6</v>
      </c>
      <c r="V55" s="288">
        <f>T55/U55</f>
        <v>0.003586033950617284</v>
      </c>
      <c r="W55" s="516"/>
      <c r="X55" s="287"/>
      <c r="Y55" s="288"/>
      <c r="Z55" s="286"/>
      <c r="AA55" s="287"/>
      <c r="AB55" s="288"/>
      <c r="AC55" s="289">
        <v>0.02039351851851852</v>
      </c>
      <c r="AD55" s="287">
        <v>6</v>
      </c>
      <c r="AE55" s="288">
        <f>AC55/AD55</f>
        <v>0.00339891975308642</v>
      </c>
      <c r="AF55" s="286"/>
      <c r="AG55" s="287"/>
      <c r="AH55" s="288"/>
      <c r="AI55" s="599">
        <v>0.0241087962962963</v>
      </c>
      <c r="AJ55" s="287">
        <v>6</v>
      </c>
      <c r="AK55" s="288">
        <f>AI55/AJ55</f>
        <v>0.004018132716049383</v>
      </c>
      <c r="AL55" s="426"/>
      <c r="AM55" s="291"/>
      <c r="AN55" s="288" t="e">
        <f>AL55/AM55</f>
        <v>#DIV/0!</v>
      </c>
      <c r="AO55" s="286"/>
      <c r="AP55" s="291"/>
      <c r="AQ55" s="288" t="e">
        <f>AO55/AP55</f>
        <v>#DIV/0!</v>
      </c>
      <c r="AR55" s="441">
        <v>1</v>
      </c>
      <c r="AS55" s="341"/>
      <c r="AT55" s="349"/>
      <c r="AU55" s="341"/>
      <c r="AV55" s="350"/>
      <c r="AW55" s="358"/>
      <c r="AX55" s="358"/>
      <c r="AY55" s="358"/>
      <c r="AZ55" s="358"/>
      <c r="BA55" s="358"/>
      <c r="BB55" s="358"/>
      <c r="BC55" s="358"/>
      <c r="BD55" s="358"/>
      <c r="BE55" s="358"/>
    </row>
    <row r="56" spans="1:51" ht="11.25" customHeight="1" thickBot="1">
      <c r="A56" s="522">
        <f t="shared" si="0"/>
        <v>53</v>
      </c>
      <c r="B56" s="559">
        <v>701</v>
      </c>
      <c r="C56" s="560" t="s">
        <v>248</v>
      </c>
      <c r="D56" s="276">
        <f>T56+W56+Z56+AC56+AF56+AI56+AL56</f>
        <v>0.07341435185185184</v>
      </c>
      <c r="E56" s="555"/>
      <c r="F56" s="547">
        <f>U56+X56+AA56+AD56+AG56+AJ56+AM56</f>
        <v>18</v>
      </c>
      <c r="G56" s="548">
        <f>D56/F56</f>
        <v>0.004078575102880658</v>
      </c>
      <c r="H56" s="540"/>
      <c r="I56" s="539">
        <v>48</v>
      </c>
      <c r="J56" s="540">
        <v>43</v>
      </c>
      <c r="K56" s="540">
        <v>55</v>
      </c>
      <c r="L56" s="539"/>
      <c r="M56" s="540"/>
      <c r="N56" s="541"/>
      <c r="O56" s="541"/>
      <c r="P56" s="542" t="s">
        <v>239</v>
      </c>
      <c r="Q56" s="542">
        <v>1962</v>
      </c>
      <c r="R56" s="543"/>
      <c r="S56" s="544" t="s">
        <v>249</v>
      </c>
      <c r="T56" s="630"/>
      <c r="U56" s="551"/>
      <c r="V56" s="545"/>
      <c r="W56" s="610">
        <v>0.024930555555555553</v>
      </c>
      <c r="X56" s="551">
        <v>6</v>
      </c>
      <c r="Y56" s="545">
        <f>W56/X56</f>
        <v>0.004155092592592592</v>
      </c>
      <c r="Z56" s="549">
        <v>0.024259259259259258</v>
      </c>
      <c r="AA56" s="551">
        <v>6</v>
      </c>
      <c r="AB56" s="545">
        <f>Z56/AA56</f>
        <v>0.004043209876543209</v>
      </c>
      <c r="AC56" s="550">
        <v>0.024224537037037034</v>
      </c>
      <c r="AD56" s="631">
        <v>6</v>
      </c>
      <c r="AE56" s="545">
        <f>AC56/AD56</f>
        <v>0.004037422839506173</v>
      </c>
      <c r="AF56" s="549"/>
      <c r="AG56" s="551"/>
      <c r="AH56" s="545"/>
      <c r="AI56" s="632"/>
      <c r="AJ56" s="551"/>
      <c r="AK56" s="545"/>
      <c r="AL56" s="549"/>
      <c r="AM56" s="552"/>
      <c r="AN56" s="545"/>
      <c r="AO56" s="549"/>
      <c r="AP56" s="552"/>
      <c r="AQ56" s="545"/>
      <c r="AR56" s="441">
        <v>1</v>
      </c>
      <c r="AS56" s="444"/>
      <c r="AT56" s="444"/>
      <c r="AW56" s="351"/>
      <c r="AX56" s="367"/>
      <c r="AY56" s="358"/>
    </row>
    <row r="57" spans="1:50" ht="11.25" customHeight="1">
      <c r="A57" s="381">
        <f t="shared" si="0"/>
        <v>54</v>
      </c>
      <c r="B57" s="382"/>
      <c r="C57" s="383" t="s">
        <v>7</v>
      </c>
      <c r="D57" s="272">
        <f>T57+W57+Z57+AC57+AF57+AI57+AL57</f>
        <v>0.029756944444444444</v>
      </c>
      <c r="E57" s="273">
        <f>D58-D57</f>
        <v>0.0057060185185185165</v>
      </c>
      <c r="F57" s="274">
        <f>U57+X57+AA57+AD57+AG57+AJ57+AM57</f>
        <v>12</v>
      </c>
      <c r="G57" s="275">
        <f>D57/F57</f>
        <v>0.0024797453703703704</v>
      </c>
      <c r="H57" s="281"/>
      <c r="I57" s="282">
        <v>1</v>
      </c>
      <c r="J57" s="281">
        <v>1</v>
      </c>
      <c r="K57" s="281"/>
      <c r="L57" s="282"/>
      <c r="M57" s="281"/>
      <c r="N57" s="283"/>
      <c r="O57" s="283"/>
      <c r="P57" s="284" t="s">
        <v>239</v>
      </c>
      <c r="Q57" s="284">
        <v>1985</v>
      </c>
      <c r="R57" s="285"/>
      <c r="S57" s="292" t="s">
        <v>231</v>
      </c>
      <c r="T57" s="496"/>
      <c r="U57" s="287"/>
      <c r="V57" s="288"/>
      <c r="W57" s="426">
        <v>0.015416666666666667</v>
      </c>
      <c r="X57" s="287">
        <v>6</v>
      </c>
      <c r="Y57" s="288">
        <f>W57/X57</f>
        <v>0.0025694444444444445</v>
      </c>
      <c r="Z57" s="286">
        <v>0.014340277777777776</v>
      </c>
      <c r="AA57" s="287">
        <v>6</v>
      </c>
      <c r="AB57" s="288">
        <f>Z57/AA57</f>
        <v>0.002390046296296296</v>
      </c>
      <c r="AC57" s="289"/>
      <c r="AD57" s="287"/>
      <c r="AE57" s="288"/>
      <c r="AF57" s="286"/>
      <c r="AG57" s="287"/>
      <c r="AH57" s="288"/>
      <c r="AI57" s="286"/>
      <c r="AJ57" s="287"/>
      <c r="AK57" s="288"/>
      <c r="AL57" s="286"/>
      <c r="AM57" s="291"/>
      <c r="AN57" s="288"/>
      <c r="AO57" s="286"/>
      <c r="AP57" s="291"/>
      <c r="AQ57" s="288"/>
      <c r="AR57" s="441">
        <v>1</v>
      </c>
      <c r="AS57" s="444"/>
      <c r="AT57" s="444"/>
      <c r="AW57" s="351"/>
      <c r="AX57" s="367"/>
    </row>
    <row r="58" spans="1:57" s="233" customFormat="1" ht="11.25" customHeight="1">
      <c r="A58" s="431">
        <f t="shared" si="0"/>
        <v>55</v>
      </c>
      <c r="B58" s="384">
        <v>246</v>
      </c>
      <c r="C58" s="385" t="s">
        <v>216</v>
      </c>
      <c r="D58" s="272">
        <f>T58+W58+Z58+AC58+AF58+AI58+AL58</f>
        <v>0.03546296296296296</v>
      </c>
      <c r="E58" s="273">
        <f>D59-D58</f>
        <v>0.0012500000000000011</v>
      </c>
      <c r="F58" s="274">
        <f>U58+X58+AA58+AD58+AG58+AJ58+AM58</f>
        <v>12</v>
      </c>
      <c r="G58" s="275">
        <f>D58/F58</f>
        <v>0.0029552469135802465</v>
      </c>
      <c r="H58" s="281">
        <v>20</v>
      </c>
      <c r="I58" s="300"/>
      <c r="J58" s="301"/>
      <c r="K58" s="301">
        <v>14</v>
      </c>
      <c r="L58" s="300"/>
      <c r="M58" s="301"/>
      <c r="N58" s="305"/>
      <c r="O58" s="305"/>
      <c r="P58" s="284" t="s">
        <v>239</v>
      </c>
      <c r="Q58" s="296">
        <v>1989</v>
      </c>
      <c r="R58" s="306"/>
      <c r="S58" s="297" t="s">
        <v>232</v>
      </c>
      <c r="T58" s="450">
        <v>0.01826388888888889</v>
      </c>
      <c r="U58" s="287">
        <v>6</v>
      </c>
      <c r="V58" s="288">
        <f>T58/U58</f>
        <v>0.0030439814814814813</v>
      </c>
      <c r="W58" s="308"/>
      <c r="X58" s="287"/>
      <c r="Y58" s="288"/>
      <c r="Z58" s="286"/>
      <c r="AA58" s="287"/>
      <c r="AB58" s="288"/>
      <c r="AC58" s="289">
        <v>0.01719907407407407</v>
      </c>
      <c r="AD58" s="287">
        <v>6</v>
      </c>
      <c r="AE58" s="288">
        <f>AC58/AD58</f>
        <v>0.0028665123456790118</v>
      </c>
      <c r="AF58" s="286"/>
      <c r="AG58" s="287"/>
      <c r="AH58" s="304"/>
      <c r="AI58" s="286"/>
      <c r="AJ58" s="287"/>
      <c r="AK58" s="304"/>
      <c r="AL58" s="426"/>
      <c r="AM58" s="291"/>
      <c r="AN58" s="304" t="e">
        <f>AL58/AM58</f>
        <v>#DIV/0!</v>
      </c>
      <c r="AO58" s="286"/>
      <c r="AP58" s="291"/>
      <c r="AQ58" s="288" t="e">
        <f>AO58/AP58</f>
        <v>#DIV/0!</v>
      </c>
      <c r="AR58" s="441">
        <v>1</v>
      </c>
      <c r="AS58" s="341"/>
      <c r="AT58" s="349"/>
      <c r="AU58" s="341"/>
      <c r="AV58" s="350"/>
      <c r="AW58" s="357"/>
      <c r="AX58" s="397"/>
      <c r="AY58" s="358"/>
      <c r="AZ58" s="358"/>
      <c r="BA58" s="358"/>
      <c r="BB58" s="358"/>
      <c r="BC58" s="358"/>
      <c r="BD58" s="358"/>
      <c r="BE58" s="358"/>
    </row>
    <row r="59" spans="1:48" ht="14.25" customHeight="1">
      <c r="A59" s="427">
        <f t="shared" si="0"/>
        <v>56</v>
      </c>
      <c r="B59" s="384">
        <v>43</v>
      </c>
      <c r="C59" s="385" t="s">
        <v>146</v>
      </c>
      <c r="D59" s="277">
        <f>T59+W59+Z59+AC59+AF59+AI59+AL59</f>
        <v>0.03671296296296296</v>
      </c>
      <c r="E59" s="273">
        <f>D60-D59</f>
        <v>0.00038194444444444864</v>
      </c>
      <c r="F59" s="279">
        <f>U59+X59+AA59+AD59+AG59+AJ59+AM59</f>
        <v>12</v>
      </c>
      <c r="G59" s="280">
        <f>D59/F59</f>
        <v>0.0030594135802469134</v>
      </c>
      <c r="H59" s="281">
        <v>17</v>
      </c>
      <c r="I59" s="300"/>
      <c r="J59" s="301"/>
      <c r="K59" s="301"/>
      <c r="L59" s="300"/>
      <c r="M59" s="301">
        <v>21</v>
      </c>
      <c r="N59" s="582"/>
      <c r="O59" s="582"/>
      <c r="P59" s="284" t="s">
        <v>239</v>
      </c>
      <c r="Q59" s="296">
        <v>1969</v>
      </c>
      <c r="R59" s="306"/>
      <c r="S59" s="297" t="s">
        <v>231</v>
      </c>
      <c r="T59" s="450">
        <v>0.018206018518518517</v>
      </c>
      <c r="U59" s="287">
        <v>6</v>
      </c>
      <c r="V59" s="288">
        <f>T59/U59</f>
        <v>0.0030343364197530863</v>
      </c>
      <c r="W59" s="308"/>
      <c r="X59" s="287"/>
      <c r="Y59" s="288"/>
      <c r="Z59" s="308"/>
      <c r="AA59" s="287"/>
      <c r="AB59" s="288"/>
      <c r="AC59" s="329"/>
      <c r="AD59" s="287"/>
      <c r="AE59" s="288"/>
      <c r="AF59" s="308"/>
      <c r="AG59" s="307"/>
      <c r="AH59" s="304"/>
      <c r="AI59" s="604">
        <v>0.018506944444444444</v>
      </c>
      <c r="AJ59" s="307">
        <v>6</v>
      </c>
      <c r="AK59" s="304">
        <f>AI59/AJ59</f>
        <v>0.0030844907407407405</v>
      </c>
      <c r="AL59" s="482"/>
      <c r="AM59" s="309"/>
      <c r="AN59" s="304" t="e">
        <f>AL59/AM59</f>
        <v>#DIV/0!</v>
      </c>
      <c r="AO59" s="308"/>
      <c r="AP59" s="309"/>
      <c r="AQ59" s="304" t="e">
        <f>AO59/AP59</f>
        <v>#DIV/0!</v>
      </c>
      <c r="AR59" s="441">
        <v>1</v>
      </c>
      <c r="AS59" s="341"/>
      <c r="AT59" s="349"/>
      <c r="AU59" s="341"/>
      <c r="AV59" s="350"/>
    </row>
    <row r="60" spans="1:50" ht="11.25" customHeight="1">
      <c r="A60" s="381">
        <f t="shared" si="0"/>
        <v>57</v>
      </c>
      <c r="B60" s="382">
        <v>175</v>
      </c>
      <c r="C60" s="383" t="s">
        <v>85</v>
      </c>
      <c r="D60" s="272">
        <f>T60+W60+Z60+AC60+AF60+AI60+AL60</f>
        <v>0.03709490740740741</v>
      </c>
      <c r="E60" s="273">
        <f>D61-D60</f>
        <v>0.0006250000000000006</v>
      </c>
      <c r="F60" s="274">
        <f>U60+X60+AA60+AD60+AG60+AJ60+AM60</f>
        <v>12</v>
      </c>
      <c r="G60" s="275">
        <f>D60/F60</f>
        <v>0.0030912422839506175</v>
      </c>
      <c r="H60" s="281"/>
      <c r="I60" s="282"/>
      <c r="J60" s="281"/>
      <c r="K60" s="281">
        <v>23</v>
      </c>
      <c r="L60" s="282"/>
      <c r="M60" s="281">
        <v>24</v>
      </c>
      <c r="N60" s="283"/>
      <c r="O60" s="283"/>
      <c r="P60" s="284" t="s">
        <v>239</v>
      </c>
      <c r="Q60" s="284">
        <v>1953</v>
      </c>
      <c r="R60" s="285"/>
      <c r="S60" s="292" t="s">
        <v>231</v>
      </c>
      <c r="T60" s="479"/>
      <c r="U60" s="287"/>
      <c r="V60" s="288"/>
      <c r="W60" s="286"/>
      <c r="X60" s="287"/>
      <c r="Y60" s="288"/>
      <c r="Z60" s="286"/>
      <c r="AA60" s="287"/>
      <c r="AB60" s="288"/>
      <c r="AC60" s="289">
        <v>0.018449074074074073</v>
      </c>
      <c r="AD60" s="290">
        <v>6</v>
      </c>
      <c r="AE60" s="288">
        <f>AC60/AD60</f>
        <v>0.0030748456790123456</v>
      </c>
      <c r="AF60" s="286"/>
      <c r="AG60" s="287"/>
      <c r="AH60" s="288"/>
      <c r="AI60" s="603">
        <v>0.018645833333333334</v>
      </c>
      <c r="AJ60" s="287">
        <v>6</v>
      </c>
      <c r="AK60" s="288">
        <f>AI60/AJ60</f>
        <v>0.003107638888888889</v>
      </c>
      <c r="AL60" s="286"/>
      <c r="AM60" s="291"/>
      <c r="AN60" s="288"/>
      <c r="AO60" s="286"/>
      <c r="AP60" s="291"/>
      <c r="AQ60" s="288"/>
      <c r="AR60" s="441">
        <v>1</v>
      </c>
      <c r="AS60" s="342"/>
      <c r="AT60" s="352"/>
      <c r="AU60" s="342"/>
      <c r="AV60" s="353"/>
      <c r="AW60" s="351"/>
      <c r="AX60" s="367"/>
    </row>
    <row r="61" spans="1:50" ht="11.25" customHeight="1">
      <c r="A61" s="427">
        <f t="shared" si="0"/>
        <v>58</v>
      </c>
      <c r="B61" s="384">
        <v>227</v>
      </c>
      <c r="C61" s="385" t="s">
        <v>147</v>
      </c>
      <c r="D61" s="277">
        <f>T61+W61+Z61+AC61+AF61+AI61+AL61</f>
        <v>0.03771990740740741</v>
      </c>
      <c r="E61" s="273">
        <f>D62-D61</f>
        <v>0.0005902777777777729</v>
      </c>
      <c r="F61" s="279">
        <f>U61+X61+AA61+AD61+AG61+AJ61+AM61</f>
        <v>12</v>
      </c>
      <c r="G61" s="280">
        <f>D61/F61</f>
        <v>0.0031433256172839507</v>
      </c>
      <c r="H61" s="281"/>
      <c r="I61" s="300">
        <v>21</v>
      </c>
      <c r="J61" s="301"/>
      <c r="K61" s="301"/>
      <c r="L61" s="300"/>
      <c r="M61" s="301">
        <v>22</v>
      </c>
      <c r="N61" s="305"/>
      <c r="O61" s="305"/>
      <c r="P61" s="284" t="s">
        <v>239</v>
      </c>
      <c r="Q61" s="296">
        <v>1972</v>
      </c>
      <c r="R61" s="306"/>
      <c r="S61" s="297" t="s">
        <v>231</v>
      </c>
      <c r="T61" s="593"/>
      <c r="U61" s="287"/>
      <c r="V61" s="288"/>
      <c r="W61" s="596">
        <v>0.01912037037037037</v>
      </c>
      <c r="X61" s="287">
        <v>6</v>
      </c>
      <c r="Y61" s="288">
        <f>W61/X61</f>
        <v>0.0031867283950617283</v>
      </c>
      <c r="Z61" s="308"/>
      <c r="AA61" s="287"/>
      <c r="AB61" s="288"/>
      <c r="AC61" s="329"/>
      <c r="AD61" s="287"/>
      <c r="AE61" s="288"/>
      <c r="AF61" s="308"/>
      <c r="AG61" s="307"/>
      <c r="AH61" s="304"/>
      <c r="AI61" s="604">
        <v>0.018599537037037036</v>
      </c>
      <c r="AJ61" s="307">
        <v>6</v>
      </c>
      <c r="AK61" s="304">
        <f>AI61/AJ61</f>
        <v>0.0030999228395061727</v>
      </c>
      <c r="AL61" s="308"/>
      <c r="AM61" s="309"/>
      <c r="AN61" s="304"/>
      <c r="AO61" s="308"/>
      <c r="AP61" s="347"/>
      <c r="AQ61" s="304"/>
      <c r="AR61" s="441">
        <v>1</v>
      </c>
      <c r="AS61" s="341"/>
      <c r="AT61" s="349"/>
      <c r="AU61" s="341"/>
      <c r="AV61" s="350"/>
      <c r="AW61" s="354"/>
      <c r="AX61" s="367"/>
    </row>
    <row r="62" spans="1:48" ht="11.25" customHeight="1">
      <c r="A62" s="381">
        <f t="shared" si="0"/>
        <v>59</v>
      </c>
      <c r="B62" s="382">
        <v>221</v>
      </c>
      <c r="C62" s="383" t="s">
        <v>162</v>
      </c>
      <c r="D62" s="272">
        <f>T62+W62+Z62+AC62+AF62+AI62+AL62</f>
        <v>0.03831018518518518</v>
      </c>
      <c r="E62" s="273">
        <f>D63-D62</f>
        <v>0.00888888888888889</v>
      </c>
      <c r="F62" s="274">
        <f>U62+X62+AA62+AD62+AG62+AJ62+AM62</f>
        <v>12</v>
      </c>
      <c r="G62" s="275">
        <f>D62/F62</f>
        <v>0.003192515432098765</v>
      </c>
      <c r="H62" s="281">
        <v>26</v>
      </c>
      <c r="I62" s="282"/>
      <c r="J62" s="281">
        <v>20</v>
      </c>
      <c r="K62" s="281"/>
      <c r="L62" s="282"/>
      <c r="M62" s="281"/>
      <c r="N62" s="283"/>
      <c r="O62" s="283"/>
      <c r="P62" s="284" t="s">
        <v>239</v>
      </c>
      <c r="Q62" s="284">
        <v>1987</v>
      </c>
      <c r="R62" s="285"/>
      <c r="S62" s="292" t="s">
        <v>232</v>
      </c>
      <c r="T62" s="534">
        <v>0.019143518518518518</v>
      </c>
      <c r="U62" s="287">
        <v>6</v>
      </c>
      <c r="V62" s="288">
        <f>T62/U62</f>
        <v>0.0031905864197530865</v>
      </c>
      <c r="W62" s="286"/>
      <c r="X62" s="287"/>
      <c r="Y62" s="288"/>
      <c r="Z62" s="286">
        <v>0.01916666666666667</v>
      </c>
      <c r="AA62" s="287">
        <v>6</v>
      </c>
      <c r="AB62" s="288">
        <f>Z62/AA62</f>
        <v>0.0031944444444444446</v>
      </c>
      <c r="AC62" s="289"/>
      <c r="AD62" s="287"/>
      <c r="AE62" s="288"/>
      <c r="AF62" s="286"/>
      <c r="AG62" s="287"/>
      <c r="AH62" s="288"/>
      <c r="AI62" s="286"/>
      <c r="AJ62" s="287"/>
      <c r="AK62" s="288"/>
      <c r="AL62" s="426"/>
      <c r="AM62" s="291"/>
      <c r="AN62" s="288" t="e">
        <f>AL62/AM62</f>
        <v>#DIV/0!</v>
      </c>
      <c r="AO62" s="286"/>
      <c r="AP62" s="291"/>
      <c r="AQ62" s="288" t="e">
        <f>AO62/AP62</f>
        <v>#DIV/0!</v>
      </c>
      <c r="AR62" s="441">
        <v>1</v>
      </c>
      <c r="AS62" s="341"/>
      <c r="AT62" s="349"/>
      <c r="AU62" s="341"/>
      <c r="AV62" s="350"/>
    </row>
    <row r="63" spans="1:57" s="233" customFormat="1" ht="11.25" customHeight="1">
      <c r="A63" s="431">
        <f t="shared" si="0"/>
        <v>60</v>
      </c>
      <c r="B63" s="382">
        <v>240</v>
      </c>
      <c r="C63" s="383" t="s">
        <v>14</v>
      </c>
      <c r="D63" s="272">
        <f>T63+W63+Z63+AC63+AF63+AI63+AL63</f>
        <v>0.047199074074074074</v>
      </c>
      <c r="E63" s="273">
        <f>D64-D63</f>
        <v>0.0010185185185185158</v>
      </c>
      <c r="F63" s="274">
        <f>U63+X63+AA63+AD63+AG63+AJ63+AM63</f>
        <v>12</v>
      </c>
      <c r="G63" s="275">
        <f>D63/F63</f>
        <v>0.003933256172839506</v>
      </c>
      <c r="H63" s="281">
        <v>56</v>
      </c>
      <c r="I63" s="282"/>
      <c r="J63" s="281">
        <v>41</v>
      </c>
      <c r="K63" s="281"/>
      <c r="L63" s="282"/>
      <c r="M63" s="281"/>
      <c r="N63" s="283"/>
      <c r="O63" s="283"/>
      <c r="P63" s="284" t="s">
        <v>239</v>
      </c>
      <c r="Q63" s="284">
        <v>1984</v>
      </c>
      <c r="R63" s="306"/>
      <c r="S63" s="292" t="s">
        <v>235</v>
      </c>
      <c r="T63" s="450">
        <v>0.023645833333333335</v>
      </c>
      <c r="U63" s="287">
        <v>6</v>
      </c>
      <c r="V63" s="288">
        <f>T63/U63</f>
        <v>0.0039409722222222224</v>
      </c>
      <c r="W63" s="286"/>
      <c r="X63" s="287"/>
      <c r="Y63" s="288"/>
      <c r="Z63" s="286">
        <v>0.02355324074074074</v>
      </c>
      <c r="AA63" s="287">
        <v>6</v>
      </c>
      <c r="AB63" s="288">
        <f>Z63/AA63</f>
        <v>0.00392554012345679</v>
      </c>
      <c r="AC63" s="289"/>
      <c r="AD63" s="287"/>
      <c r="AE63" s="288"/>
      <c r="AF63" s="286"/>
      <c r="AG63" s="287"/>
      <c r="AH63" s="288"/>
      <c r="AI63" s="286"/>
      <c r="AJ63" s="287"/>
      <c r="AK63" s="288"/>
      <c r="AL63" s="286"/>
      <c r="AM63" s="291"/>
      <c r="AN63" s="288"/>
      <c r="AO63" s="286"/>
      <c r="AP63" s="291"/>
      <c r="AQ63" s="288"/>
      <c r="AR63" s="441">
        <v>1</v>
      </c>
      <c r="AS63" s="444"/>
      <c r="AT63" s="444"/>
      <c r="AU63" s="344"/>
      <c r="AV63" s="419"/>
      <c r="AW63" s="396"/>
      <c r="AX63" s="397"/>
      <c r="AY63" s="358"/>
      <c r="AZ63" s="358"/>
      <c r="BA63" s="358"/>
      <c r="BB63" s="358"/>
      <c r="BC63" s="358"/>
      <c r="BD63" s="358"/>
      <c r="BE63" s="358"/>
    </row>
    <row r="64" spans="1:68" s="473" customFormat="1" ht="12" customHeight="1" thickBot="1">
      <c r="A64" s="554">
        <f t="shared" si="0"/>
        <v>61</v>
      </c>
      <c r="B64" s="439">
        <v>222</v>
      </c>
      <c r="C64" s="440" t="s">
        <v>182</v>
      </c>
      <c r="D64" s="633">
        <f>T64+W64+Z64+AC64+AF64+AI64+AL64</f>
        <v>0.04821759259259259</v>
      </c>
      <c r="E64" s="538"/>
      <c r="F64" s="312">
        <f>U64+X64+AA64+AD64+AG64+AJ64+AM64</f>
        <v>12</v>
      </c>
      <c r="G64" s="313">
        <f>D64/F64</f>
        <v>0.004018132716049383</v>
      </c>
      <c r="H64" s="315"/>
      <c r="I64" s="314">
        <v>50</v>
      </c>
      <c r="J64" s="315"/>
      <c r="K64" s="315">
        <v>51</v>
      </c>
      <c r="L64" s="314"/>
      <c r="M64" s="315"/>
      <c r="N64" s="315"/>
      <c r="O64" s="315"/>
      <c r="P64" s="310" t="s">
        <v>239</v>
      </c>
      <c r="Q64" s="310">
        <v>1973</v>
      </c>
      <c r="R64" s="543"/>
      <c r="S64" s="311" t="s">
        <v>232</v>
      </c>
      <c r="T64" s="569"/>
      <c r="U64" s="319"/>
      <c r="V64" s="320"/>
      <c r="W64" s="634">
        <v>0.025</v>
      </c>
      <c r="X64" s="319">
        <v>6</v>
      </c>
      <c r="Y64" s="320">
        <f>W64/X64</f>
        <v>0.004166666666666667</v>
      </c>
      <c r="Z64" s="318"/>
      <c r="AA64" s="319"/>
      <c r="AB64" s="320"/>
      <c r="AC64" s="563">
        <v>0.023217592592592592</v>
      </c>
      <c r="AD64" s="322">
        <v>6</v>
      </c>
      <c r="AE64" s="320">
        <f>AC64/AD64</f>
        <v>0.0038695987654320985</v>
      </c>
      <c r="AF64" s="323"/>
      <c r="AG64" s="319"/>
      <c r="AH64" s="320"/>
      <c r="AI64" s="323"/>
      <c r="AJ64" s="319"/>
      <c r="AK64" s="320"/>
      <c r="AL64" s="323"/>
      <c r="AM64" s="324"/>
      <c r="AN64" s="320"/>
      <c r="AO64" s="323"/>
      <c r="AP64" s="324"/>
      <c r="AQ64" s="320"/>
      <c r="AR64" s="441">
        <v>1</v>
      </c>
      <c r="AS64" s="342"/>
      <c r="AT64" s="352"/>
      <c r="AU64" s="342"/>
      <c r="AV64" s="353"/>
      <c r="AW64" s="396"/>
      <c r="AX64" s="397"/>
      <c r="AY64" s="358"/>
      <c r="AZ64" s="358"/>
      <c r="BA64" s="358"/>
      <c r="BB64" s="358"/>
      <c r="BC64" s="358"/>
      <c r="BD64" s="358"/>
      <c r="BE64" s="358"/>
      <c r="BF64" s="448"/>
      <c r="BG64" s="448"/>
      <c r="BH64" s="448"/>
      <c r="BI64" s="448"/>
      <c r="BJ64" s="448"/>
      <c r="BK64" s="448"/>
      <c r="BL64" s="448"/>
      <c r="BM64" s="448"/>
      <c r="BN64" s="448"/>
      <c r="BO64" s="448"/>
      <c r="BP64" s="448"/>
    </row>
    <row r="65" spans="1:68" s="473" customFormat="1" ht="12" customHeight="1">
      <c r="A65" s="428">
        <f t="shared" si="0"/>
        <v>62</v>
      </c>
      <c r="B65" s="386"/>
      <c r="C65" s="436" t="s">
        <v>129</v>
      </c>
      <c r="D65" s="293">
        <f>T65+W65+Z65+AC65+AF65+AI65+AL65</f>
        <v>0.013055555555555556</v>
      </c>
      <c r="E65" s="273">
        <f>D72-D65</f>
        <v>0.004733796296296295</v>
      </c>
      <c r="F65" s="274">
        <f>U65+X65+AA65+AD65+AG65+AJ65+AM65</f>
        <v>6</v>
      </c>
      <c r="G65" s="275">
        <f>D65/F65</f>
        <v>0.002175925925925926</v>
      </c>
      <c r="H65" s="281"/>
      <c r="I65" s="282"/>
      <c r="J65" s="281"/>
      <c r="K65" s="281"/>
      <c r="L65" s="282"/>
      <c r="M65" s="281">
        <v>1</v>
      </c>
      <c r="N65" s="281"/>
      <c r="O65" s="281"/>
      <c r="P65" s="284" t="s">
        <v>239</v>
      </c>
      <c r="Q65" s="284">
        <v>1970</v>
      </c>
      <c r="R65" s="285"/>
      <c r="S65" s="292" t="s">
        <v>257</v>
      </c>
      <c r="T65" s="496"/>
      <c r="U65" s="287"/>
      <c r="V65" s="288"/>
      <c r="W65" s="295"/>
      <c r="X65" s="287"/>
      <c r="Y65" s="288"/>
      <c r="Z65" s="295"/>
      <c r="AA65" s="287"/>
      <c r="AB65" s="288"/>
      <c r="AC65" s="289"/>
      <c r="AD65" s="287"/>
      <c r="AE65" s="288"/>
      <c r="AF65" s="286"/>
      <c r="AG65" s="287"/>
      <c r="AH65" s="288"/>
      <c r="AI65" s="597">
        <v>0.013055555555555556</v>
      </c>
      <c r="AJ65" s="287">
        <v>6</v>
      </c>
      <c r="AK65" s="288">
        <f>AI65/AJ65</f>
        <v>0.002175925925925926</v>
      </c>
      <c r="AL65" s="286"/>
      <c r="AM65" s="291"/>
      <c r="AN65" s="288"/>
      <c r="AO65" s="286"/>
      <c r="AP65" s="291"/>
      <c r="AQ65" s="288"/>
      <c r="AR65" s="441"/>
      <c r="AS65" s="341"/>
      <c r="AT65" s="349"/>
      <c r="AU65" s="341"/>
      <c r="AV65" s="350"/>
      <c r="AW65" s="358"/>
      <c r="AX65" s="358"/>
      <c r="AY65" s="358"/>
      <c r="AZ65" s="358"/>
      <c r="BA65" s="358"/>
      <c r="BB65" s="358"/>
      <c r="BC65" s="358"/>
      <c r="BD65" s="358"/>
      <c r="BE65" s="358"/>
      <c r="BF65" s="448"/>
      <c r="BG65" s="448"/>
      <c r="BH65" s="448"/>
      <c r="BI65" s="448"/>
      <c r="BJ65" s="448"/>
      <c r="BK65" s="448"/>
      <c r="BL65" s="448"/>
      <c r="BM65" s="448"/>
      <c r="BN65" s="448"/>
      <c r="BO65" s="448"/>
      <c r="BP65" s="448"/>
    </row>
    <row r="66" spans="1:68" s="473" customFormat="1" ht="12" customHeight="1">
      <c r="A66" s="431">
        <f t="shared" si="0"/>
        <v>63</v>
      </c>
      <c r="B66" s="387">
        <v>729</v>
      </c>
      <c r="C66" s="435" t="s">
        <v>258</v>
      </c>
      <c r="D66" s="298">
        <f>T66+W66+Z66+AC66+AF66+AI66+AL66</f>
        <v>0.015497685185185186</v>
      </c>
      <c r="E66" s="273">
        <f>D73-D66</f>
        <v>0.0031712962962962953</v>
      </c>
      <c r="F66" s="279">
        <f>U66+X66+AA66+AD66+AG66+AJ66+AM66</f>
        <v>6</v>
      </c>
      <c r="G66" s="280">
        <f>D66/F66</f>
        <v>0.0025829475308641976</v>
      </c>
      <c r="H66" s="281"/>
      <c r="I66" s="300"/>
      <c r="J66" s="301"/>
      <c r="K66" s="301"/>
      <c r="L66" s="300"/>
      <c r="M66" s="301">
        <v>4</v>
      </c>
      <c r="N66" s="301"/>
      <c r="O66" s="301"/>
      <c r="P66" s="284" t="s">
        <v>239</v>
      </c>
      <c r="Q66" s="296">
        <v>1962</v>
      </c>
      <c r="R66" s="306"/>
      <c r="S66" s="577" t="s">
        <v>259</v>
      </c>
      <c r="T66" s="479"/>
      <c r="U66" s="287"/>
      <c r="V66" s="288"/>
      <c r="W66" s="302"/>
      <c r="X66" s="287"/>
      <c r="Y66" s="288"/>
      <c r="Z66" s="302"/>
      <c r="AA66" s="287"/>
      <c r="AB66" s="288"/>
      <c r="AC66" s="289"/>
      <c r="AD66" s="287"/>
      <c r="AE66" s="288"/>
      <c r="AF66" s="286"/>
      <c r="AG66" s="287"/>
      <c r="AH66" s="288"/>
      <c r="AI66" s="597">
        <v>0.015497685185185186</v>
      </c>
      <c r="AJ66" s="287">
        <v>6</v>
      </c>
      <c r="AK66" s="288">
        <f>AI66/AJ66</f>
        <v>0.0025829475308641976</v>
      </c>
      <c r="AL66" s="286"/>
      <c r="AM66" s="291"/>
      <c r="AN66" s="288"/>
      <c r="AO66" s="286"/>
      <c r="AP66" s="291"/>
      <c r="AQ66" s="288"/>
      <c r="AR66" s="441"/>
      <c r="AS66" s="341"/>
      <c r="AT66" s="349"/>
      <c r="AU66" s="341"/>
      <c r="AV66" s="350"/>
      <c r="AW66" s="396"/>
      <c r="AX66" s="397"/>
      <c r="AY66" s="358"/>
      <c r="AZ66" s="358"/>
      <c r="BA66" s="358"/>
      <c r="BB66" s="358"/>
      <c r="BC66" s="358"/>
      <c r="BD66" s="358"/>
      <c r="BE66" s="358"/>
      <c r="BF66" s="448"/>
      <c r="BG66" s="448"/>
      <c r="BH66" s="448"/>
      <c r="BI66" s="448"/>
      <c r="BJ66" s="448"/>
      <c r="BK66" s="448"/>
      <c r="BL66" s="448"/>
      <c r="BM66" s="448"/>
      <c r="BN66" s="448"/>
      <c r="BO66" s="448"/>
      <c r="BP66" s="448"/>
    </row>
    <row r="67" spans="1:68" s="178" customFormat="1" ht="12" customHeight="1">
      <c r="A67" s="427">
        <f t="shared" si="0"/>
        <v>64</v>
      </c>
      <c r="B67" s="387">
        <v>2496</v>
      </c>
      <c r="C67" s="435" t="s">
        <v>181</v>
      </c>
      <c r="D67" s="298">
        <f>T67+W67+Z67+AC67+AF67+AI67+AL67</f>
        <v>0.016469907407407405</v>
      </c>
      <c r="E67" s="273">
        <f>D68-D67</f>
        <v>0.0004976851851851878</v>
      </c>
      <c r="F67" s="279">
        <f>U67+X67+AA67+AD67+AG67+AJ67+AM67</f>
        <v>6</v>
      </c>
      <c r="G67" s="280">
        <f>D67/F67</f>
        <v>0.002744984567901234</v>
      </c>
      <c r="H67" s="301"/>
      <c r="I67" s="300">
        <v>5</v>
      </c>
      <c r="J67" s="301"/>
      <c r="K67" s="301"/>
      <c r="L67" s="300"/>
      <c r="M67" s="301"/>
      <c r="N67" s="301"/>
      <c r="O67" s="301"/>
      <c r="P67" s="284" t="s">
        <v>239</v>
      </c>
      <c r="Q67" s="296">
        <v>1971</v>
      </c>
      <c r="R67" s="306"/>
      <c r="S67" s="297" t="s">
        <v>243</v>
      </c>
      <c r="T67" s="302"/>
      <c r="U67" s="287"/>
      <c r="V67" s="288"/>
      <c r="W67" s="480">
        <v>0.016469907407407405</v>
      </c>
      <c r="X67" s="287">
        <v>6</v>
      </c>
      <c r="Y67" s="288">
        <f>W67/X67</f>
        <v>0.002744984567901234</v>
      </c>
      <c r="Z67" s="302"/>
      <c r="AA67" s="287"/>
      <c r="AB67" s="288"/>
      <c r="AC67" s="289"/>
      <c r="AD67" s="287"/>
      <c r="AE67" s="288"/>
      <c r="AF67" s="286"/>
      <c r="AG67" s="287"/>
      <c r="AH67" s="288"/>
      <c r="AI67" s="286"/>
      <c r="AJ67" s="287"/>
      <c r="AK67" s="288"/>
      <c r="AL67" s="286"/>
      <c r="AM67" s="291"/>
      <c r="AN67" s="288"/>
      <c r="AO67" s="286"/>
      <c r="AP67" s="291"/>
      <c r="AQ67" s="288"/>
      <c r="AR67" s="441">
        <v>1</v>
      </c>
      <c r="AS67" s="341"/>
      <c r="AT67" s="349"/>
      <c r="AU67" s="341"/>
      <c r="AV67" s="350"/>
      <c r="AW67" s="351"/>
      <c r="AX67" s="367"/>
      <c r="AY67" s="344"/>
      <c r="AZ67" s="344"/>
      <c r="BA67" s="344"/>
      <c r="BB67" s="344"/>
      <c r="BC67" s="344"/>
      <c r="BD67" s="344"/>
      <c r="BE67" s="344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</row>
    <row r="68" spans="1:68" ht="11.25" customHeight="1">
      <c r="A68" s="427">
        <f t="shared" si="0"/>
        <v>65</v>
      </c>
      <c r="B68" s="437">
        <v>732</v>
      </c>
      <c r="C68" s="438" t="s">
        <v>32</v>
      </c>
      <c r="D68" s="409">
        <f>T68+W68+Z68+AC68+AF68+AI68+AL68</f>
        <v>0.016967592592592593</v>
      </c>
      <c r="E68" s="392">
        <f>D69-D68</f>
        <v>0</v>
      </c>
      <c r="F68" s="393">
        <f>U68+X68+AA68+AD68+AG68+AJ68+AM68</f>
        <v>6</v>
      </c>
      <c r="G68" s="394">
        <f>D68/F68</f>
        <v>0.002827932098765432</v>
      </c>
      <c r="H68" s="455"/>
      <c r="I68" s="454"/>
      <c r="J68" s="455"/>
      <c r="K68" s="455"/>
      <c r="L68" s="454">
        <v>12</v>
      </c>
      <c r="M68" s="455"/>
      <c r="N68" s="456"/>
      <c r="O68" s="456"/>
      <c r="P68" s="457" t="s">
        <v>240</v>
      </c>
      <c r="Q68" s="458">
        <v>1987</v>
      </c>
      <c r="R68" s="459"/>
      <c r="S68" s="460" t="s">
        <v>231</v>
      </c>
      <c r="T68" s="474"/>
      <c r="U68" s="462"/>
      <c r="V68" s="463"/>
      <c r="W68" s="474"/>
      <c r="X68" s="462"/>
      <c r="Y68" s="463"/>
      <c r="Z68" s="585"/>
      <c r="AA68" s="462"/>
      <c r="AB68" s="463"/>
      <c r="AC68" s="465"/>
      <c r="AD68" s="475"/>
      <c r="AE68" s="463"/>
      <c r="AF68" s="464">
        <v>0.016967592592592593</v>
      </c>
      <c r="AG68" s="462">
        <v>6</v>
      </c>
      <c r="AH68" s="463">
        <f>AF68/AG68</f>
        <v>0.002827932098765432</v>
      </c>
      <c r="AI68" s="464"/>
      <c r="AJ68" s="462"/>
      <c r="AK68" s="463"/>
      <c r="AL68" s="464"/>
      <c r="AM68" s="466"/>
      <c r="AN68" s="463"/>
      <c r="AO68" s="464"/>
      <c r="AP68" s="466"/>
      <c r="AQ68" s="463"/>
      <c r="AR68" s="476">
        <v>1</v>
      </c>
      <c r="AS68" s="343"/>
      <c r="AT68" s="355"/>
      <c r="AU68" s="343"/>
      <c r="AV68" s="356"/>
      <c r="AW68" s="351"/>
      <c r="AX68" s="367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</row>
    <row r="69" spans="1:68" ht="11.25" customHeight="1">
      <c r="A69" s="427">
        <f t="shared" si="0"/>
        <v>66</v>
      </c>
      <c r="B69" s="387">
        <v>731</v>
      </c>
      <c r="C69" s="435" t="s">
        <v>135</v>
      </c>
      <c r="D69" s="293">
        <f>T69+W69+Z69+AC69+AF69+AI69+AL69</f>
        <v>0.016967592592592593</v>
      </c>
      <c r="E69" s="273">
        <f>D70-D69</f>
        <v>0.0003125000000000003</v>
      </c>
      <c r="F69" s="274">
        <f>U69+X69+AA69+AD69+AG69+AJ69+AM69</f>
        <v>6</v>
      </c>
      <c r="G69" s="275">
        <f>D69/F69</f>
        <v>0.002827932098765432</v>
      </c>
      <c r="H69" s="301"/>
      <c r="I69" s="300"/>
      <c r="J69" s="301"/>
      <c r="K69" s="301"/>
      <c r="L69" s="300">
        <v>11</v>
      </c>
      <c r="M69" s="301"/>
      <c r="N69" s="305"/>
      <c r="O69" s="305"/>
      <c r="P69" s="296" t="s">
        <v>239</v>
      </c>
      <c r="Q69" s="296">
        <v>1983</v>
      </c>
      <c r="R69" s="306"/>
      <c r="S69" s="297" t="s">
        <v>231</v>
      </c>
      <c r="T69" s="302"/>
      <c r="U69" s="287"/>
      <c r="V69" s="288"/>
      <c r="W69" s="302"/>
      <c r="X69" s="287"/>
      <c r="Y69" s="288"/>
      <c r="Z69" s="295"/>
      <c r="AA69" s="287"/>
      <c r="AB69" s="288"/>
      <c r="AC69" s="289"/>
      <c r="AD69" s="290"/>
      <c r="AE69" s="288"/>
      <c r="AF69" s="286">
        <v>0.016967592592592593</v>
      </c>
      <c r="AG69" s="287">
        <v>6</v>
      </c>
      <c r="AH69" s="288">
        <f>AF69/AG69</f>
        <v>0.002827932098765432</v>
      </c>
      <c r="AI69" s="286"/>
      <c r="AJ69" s="287"/>
      <c r="AK69" s="288"/>
      <c r="AL69" s="286"/>
      <c r="AM69" s="291"/>
      <c r="AN69" s="288"/>
      <c r="AO69" s="286"/>
      <c r="AP69" s="291"/>
      <c r="AQ69" s="288"/>
      <c r="AR69" s="441">
        <v>1</v>
      </c>
      <c r="AS69" s="342"/>
      <c r="AT69" s="352"/>
      <c r="AU69" s="342"/>
      <c r="AV69" s="353"/>
      <c r="BF69" s="136"/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</row>
    <row r="70" spans="1:68" ht="11.25" customHeight="1">
      <c r="A70" s="427">
        <f t="shared" si="0"/>
        <v>67</v>
      </c>
      <c r="B70" s="387">
        <v>211</v>
      </c>
      <c r="C70" s="435" t="s">
        <v>57</v>
      </c>
      <c r="D70" s="298">
        <f>T70+W70+Z70+AC70+AF70+AI70+AL70</f>
        <v>0.017280092592592593</v>
      </c>
      <c r="E70" s="273">
        <f>D71-D70</f>
        <v>5.787037037036785E-05</v>
      </c>
      <c r="F70" s="279">
        <f>U70+X70+AA70+AD70+AG70+AJ70+AM70</f>
        <v>6</v>
      </c>
      <c r="G70" s="280">
        <f>D70/F70</f>
        <v>0.0028800154320987657</v>
      </c>
      <c r="H70" s="301">
        <v>12</v>
      </c>
      <c r="I70" s="300"/>
      <c r="J70" s="301"/>
      <c r="K70" s="301"/>
      <c r="L70" s="300"/>
      <c r="M70" s="301"/>
      <c r="N70" s="305"/>
      <c r="O70" s="305"/>
      <c r="P70" s="296" t="s">
        <v>239</v>
      </c>
      <c r="Q70" s="296">
        <v>1992</v>
      </c>
      <c r="R70" s="306"/>
      <c r="S70" s="297" t="s">
        <v>232</v>
      </c>
      <c r="T70" s="480">
        <v>0.017280092592592593</v>
      </c>
      <c r="U70" s="287">
        <v>6</v>
      </c>
      <c r="V70" s="304">
        <f>T70/U70</f>
        <v>0.0028800154320987657</v>
      </c>
      <c r="W70" s="302"/>
      <c r="X70" s="287"/>
      <c r="Y70" s="288"/>
      <c r="Z70" s="302"/>
      <c r="AA70" s="287"/>
      <c r="AB70" s="288"/>
      <c r="AC70" s="289"/>
      <c r="AD70" s="287"/>
      <c r="AE70" s="288"/>
      <c r="AF70" s="286"/>
      <c r="AG70" s="287"/>
      <c r="AH70" s="288"/>
      <c r="AI70" s="286"/>
      <c r="AJ70" s="287"/>
      <c r="AK70" s="288"/>
      <c r="AL70" s="426"/>
      <c r="AM70" s="291"/>
      <c r="AN70" s="288" t="e">
        <f>AL70/AM70</f>
        <v>#DIV/0!</v>
      </c>
      <c r="AO70" s="286"/>
      <c r="AP70" s="291"/>
      <c r="AQ70" s="288" t="e">
        <f>AO70/AP70</f>
        <v>#DIV/0!</v>
      </c>
      <c r="AR70" s="441">
        <v>1</v>
      </c>
      <c r="AS70" s="341"/>
      <c r="AT70" s="349"/>
      <c r="AU70" s="341"/>
      <c r="AV70" s="350"/>
      <c r="AW70" s="351"/>
      <c r="AX70" s="367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</row>
    <row r="71" spans="1:68" ht="11.25" customHeight="1">
      <c r="A71" s="427">
        <f t="shared" si="0"/>
        <v>68</v>
      </c>
      <c r="B71" s="387">
        <v>137</v>
      </c>
      <c r="C71" s="435" t="s">
        <v>121</v>
      </c>
      <c r="D71" s="277">
        <f>T71+W71+Z71+AC71+AF71+AI71+AL71</f>
        <v>0.01733796296296296</v>
      </c>
      <c r="E71" s="273">
        <f>D72-D71</f>
        <v>0.00045138888888889006</v>
      </c>
      <c r="F71" s="279">
        <f>U71+X71+AA71+AD71+AG71+AJ71+AM71</f>
        <v>6</v>
      </c>
      <c r="G71" s="280">
        <f>D71/F71</f>
        <v>0.00288966049382716</v>
      </c>
      <c r="H71" s="301">
        <v>13</v>
      </c>
      <c r="I71" s="300"/>
      <c r="J71" s="301"/>
      <c r="K71" s="301"/>
      <c r="L71" s="300"/>
      <c r="M71" s="301"/>
      <c r="N71" s="305"/>
      <c r="O71" s="305"/>
      <c r="P71" s="296" t="s">
        <v>239</v>
      </c>
      <c r="Q71" s="296">
        <v>1979</v>
      </c>
      <c r="R71" s="306"/>
      <c r="S71" s="297" t="s">
        <v>231</v>
      </c>
      <c r="T71" s="480">
        <v>0.01733796296296296</v>
      </c>
      <c r="U71" s="287">
        <v>6</v>
      </c>
      <c r="V71" s="304">
        <f>T71/U71</f>
        <v>0.00288966049382716</v>
      </c>
      <c r="W71" s="302"/>
      <c r="X71" s="287"/>
      <c r="Y71" s="288"/>
      <c r="Z71" s="302"/>
      <c r="AA71" s="287"/>
      <c r="AB71" s="288"/>
      <c r="AC71" s="289"/>
      <c r="AD71" s="287"/>
      <c r="AE71" s="288"/>
      <c r="AF71" s="286"/>
      <c r="AG71" s="287"/>
      <c r="AH71" s="288"/>
      <c r="AI71" s="286"/>
      <c r="AJ71" s="287"/>
      <c r="AK71" s="288"/>
      <c r="AL71" s="426"/>
      <c r="AM71" s="291"/>
      <c r="AN71" s="288" t="e">
        <f>AL71/AM71</f>
        <v>#DIV/0!</v>
      </c>
      <c r="AO71" s="286"/>
      <c r="AP71" s="291"/>
      <c r="AQ71" s="288" t="e">
        <f>AO71/AP71</f>
        <v>#DIV/0!</v>
      </c>
      <c r="AR71" s="441">
        <v>1</v>
      </c>
      <c r="AS71" s="341"/>
      <c r="AT71" s="349"/>
      <c r="AU71" s="341"/>
      <c r="AV71" s="350"/>
      <c r="BF71" s="136"/>
      <c r="BG71" s="136"/>
      <c r="BH71" s="136"/>
      <c r="BI71" s="136"/>
      <c r="BJ71" s="136"/>
      <c r="BK71" s="136"/>
      <c r="BL71" s="136"/>
      <c r="BM71" s="136"/>
      <c r="BN71" s="136"/>
      <c r="BO71" s="136"/>
      <c r="BP71" s="136"/>
    </row>
    <row r="72" spans="1:68" s="178" customFormat="1" ht="12" customHeight="1">
      <c r="A72" s="427">
        <f t="shared" si="0"/>
        <v>69</v>
      </c>
      <c r="B72" s="386">
        <v>727</v>
      </c>
      <c r="C72" s="436" t="s">
        <v>31</v>
      </c>
      <c r="D72" s="293">
        <f>T72+W72+Z72+AC72+AF72+AI72+AL72</f>
        <v>0.01778935185185185</v>
      </c>
      <c r="E72" s="273">
        <f>D73-D72</f>
        <v>0.0008796296296296295</v>
      </c>
      <c r="F72" s="274">
        <f>U72+X72+AA72+AD72+AG72+AJ72+AM72</f>
        <v>6</v>
      </c>
      <c r="G72" s="275">
        <f>D72/F72</f>
        <v>0.002964891975308642</v>
      </c>
      <c r="H72" s="301"/>
      <c r="I72" s="282"/>
      <c r="J72" s="281"/>
      <c r="K72" s="281"/>
      <c r="L72" s="282"/>
      <c r="M72" s="281">
        <v>16</v>
      </c>
      <c r="N72" s="281"/>
      <c r="O72" s="281"/>
      <c r="P72" s="296" t="s">
        <v>239</v>
      </c>
      <c r="Q72" s="284">
        <v>1987</v>
      </c>
      <c r="R72" s="284"/>
      <c r="S72" s="595" t="s">
        <v>231</v>
      </c>
      <c r="T72" s="295"/>
      <c r="U72" s="287"/>
      <c r="V72" s="304"/>
      <c r="W72" s="295"/>
      <c r="X72" s="287"/>
      <c r="Y72" s="288"/>
      <c r="Z72" s="295"/>
      <c r="AA72" s="287"/>
      <c r="AB72" s="288"/>
      <c r="AC72" s="289"/>
      <c r="AD72" s="287"/>
      <c r="AE72" s="288"/>
      <c r="AF72" s="286"/>
      <c r="AG72" s="287"/>
      <c r="AH72" s="288"/>
      <c r="AI72" s="597">
        <v>0.01778935185185185</v>
      </c>
      <c r="AJ72" s="287">
        <v>6</v>
      </c>
      <c r="AK72" s="288">
        <f>AI72/AJ72</f>
        <v>0.002964891975308642</v>
      </c>
      <c r="AL72" s="286"/>
      <c r="AM72" s="291"/>
      <c r="AN72" s="288"/>
      <c r="AO72" s="286"/>
      <c r="AP72" s="291"/>
      <c r="AQ72" s="288"/>
      <c r="AR72" s="441"/>
      <c r="AS72" s="341"/>
      <c r="AT72" s="349"/>
      <c r="AU72" s="341"/>
      <c r="AV72" s="350"/>
      <c r="AW72" s="351"/>
      <c r="AX72" s="367"/>
      <c r="AY72" s="344"/>
      <c r="AZ72" s="344"/>
      <c r="BA72" s="344"/>
      <c r="BB72" s="344"/>
      <c r="BC72" s="344"/>
      <c r="BD72" s="344"/>
      <c r="BE72" s="344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</row>
    <row r="73" spans="1:68" s="473" customFormat="1" ht="12" customHeight="1">
      <c r="A73" s="431">
        <f t="shared" si="0"/>
        <v>70</v>
      </c>
      <c r="B73" s="387">
        <v>244</v>
      </c>
      <c r="C73" s="435" t="s">
        <v>217</v>
      </c>
      <c r="D73" s="298">
        <f>T73+W73+Z73+AC73+AF73+AI73+AL73</f>
        <v>0.01866898148148148</v>
      </c>
      <c r="E73" s="273">
        <f>D74-D73</f>
        <v>0.0006597222222222213</v>
      </c>
      <c r="F73" s="279">
        <f>U73+X73+AA73+AD73+AG73+AJ73+AM73</f>
        <v>6</v>
      </c>
      <c r="G73" s="280">
        <f>D73/F73</f>
        <v>0.0031114969135802467</v>
      </c>
      <c r="H73" s="301">
        <v>24</v>
      </c>
      <c r="I73" s="300"/>
      <c r="J73" s="301"/>
      <c r="K73" s="301"/>
      <c r="L73" s="300"/>
      <c r="M73" s="301"/>
      <c r="N73" s="301"/>
      <c r="O73" s="301"/>
      <c r="P73" s="296" t="s">
        <v>239</v>
      </c>
      <c r="Q73" s="296">
        <v>1960</v>
      </c>
      <c r="R73" s="284"/>
      <c r="S73" s="297" t="s">
        <v>234</v>
      </c>
      <c r="T73" s="480">
        <v>0.01866898148148148</v>
      </c>
      <c r="U73" s="303">
        <v>6</v>
      </c>
      <c r="V73" s="304">
        <f>T73/U73</f>
        <v>0.0031114969135802467</v>
      </c>
      <c r="W73" s="302"/>
      <c r="X73" s="303"/>
      <c r="Y73" s="288"/>
      <c r="Z73" s="302"/>
      <c r="AA73" s="303"/>
      <c r="AB73" s="304"/>
      <c r="AC73" s="289"/>
      <c r="AD73" s="287"/>
      <c r="AE73" s="304"/>
      <c r="AF73" s="286"/>
      <c r="AG73" s="287"/>
      <c r="AH73" s="288"/>
      <c r="AI73" s="286"/>
      <c r="AJ73" s="287"/>
      <c r="AK73" s="288"/>
      <c r="AL73" s="426"/>
      <c r="AM73" s="291"/>
      <c r="AN73" s="288" t="e">
        <f>AL73/AM73</f>
        <v>#DIV/0!</v>
      </c>
      <c r="AO73" s="286"/>
      <c r="AP73" s="291"/>
      <c r="AQ73" s="288" t="e">
        <f>AO73/AP73</f>
        <v>#DIV/0!</v>
      </c>
      <c r="AR73" s="441">
        <v>1</v>
      </c>
      <c r="AS73" s="444"/>
      <c r="AT73" s="444"/>
      <c r="AU73" s="344"/>
      <c r="AV73" s="419"/>
      <c r="AW73" s="396"/>
      <c r="AX73" s="397"/>
      <c r="AY73" s="358"/>
      <c r="AZ73" s="358"/>
      <c r="BA73" s="358"/>
      <c r="BB73" s="358"/>
      <c r="BC73" s="358"/>
      <c r="BD73" s="358"/>
      <c r="BE73" s="358"/>
      <c r="BF73" s="448"/>
      <c r="BG73" s="448"/>
      <c r="BH73" s="448"/>
      <c r="BI73" s="448"/>
      <c r="BJ73" s="448"/>
      <c r="BK73" s="448"/>
      <c r="BL73" s="448"/>
      <c r="BM73" s="448"/>
      <c r="BN73" s="448"/>
      <c r="BO73" s="448"/>
      <c r="BP73" s="448"/>
    </row>
    <row r="74" spans="1:68" ht="11.25" customHeight="1">
      <c r="A74" s="427">
        <f t="shared" si="0"/>
        <v>71</v>
      </c>
      <c r="B74" s="387">
        <v>730</v>
      </c>
      <c r="C74" s="435" t="s">
        <v>106</v>
      </c>
      <c r="D74" s="298">
        <f>T74+W74+Z74+AC74+AF74+AI74+AL74</f>
        <v>0.019328703703703702</v>
      </c>
      <c r="E74" s="273">
        <f>D77-D74</f>
        <v>0.0007523148148148168</v>
      </c>
      <c r="F74" s="279">
        <f>U74+X74+AA74+AD74+AG74+AJ74+AM74</f>
        <v>6</v>
      </c>
      <c r="G74" s="280">
        <f>D74/F74</f>
        <v>0.0032214506172839504</v>
      </c>
      <c r="H74" s="301"/>
      <c r="I74" s="300"/>
      <c r="J74" s="301"/>
      <c r="K74" s="301"/>
      <c r="L74" s="300">
        <v>24</v>
      </c>
      <c r="M74" s="301"/>
      <c r="N74" s="305"/>
      <c r="O74" s="305"/>
      <c r="P74" s="296" t="s">
        <v>239</v>
      </c>
      <c r="Q74" s="296">
        <v>1988</v>
      </c>
      <c r="R74" s="284"/>
      <c r="S74" s="297" t="s">
        <v>231</v>
      </c>
      <c r="T74" s="302"/>
      <c r="U74" s="307"/>
      <c r="V74" s="304"/>
      <c r="W74" s="302"/>
      <c r="X74" s="307"/>
      <c r="Y74" s="288"/>
      <c r="Z74" s="302"/>
      <c r="AA74" s="307"/>
      <c r="AB74" s="304"/>
      <c r="AC74" s="289"/>
      <c r="AD74" s="290"/>
      <c r="AE74" s="304"/>
      <c r="AF74" s="286">
        <v>0.019328703703703702</v>
      </c>
      <c r="AG74" s="287">
        <v>6</v>
      </c>
      <c r="AH74" s="288">
        <f>AF74/AG74</f>
        <v>0.0032214506172839504</v>
      </c>
      <c r="AI74" s="286"/>
      <c r="AJ74" s="287"/>
      <c r="AK74" s="288"/>
      <c r="AL74" s="286"/>
      <c r="AM74" s="291"/>
      <c r="AN74" s="288"/>
      <c r="AO74" s="286"/>
      <c r="AP74" s="291"/>
      <c r="AQ74" s="288"/>
      <c r="AR74" s="441">
        <v>1</v>
      </c>
      <c r="AS74" s="341"/>
      <c r="AT74" s="349"/>
      <c r="AU74" s="341"/>
      <c r="AV74" s="350"/>
      <c r="BF74" s="136"/>
      <c r="BG74" s="136"/>
      <c r="BH74" s="136"/>
      <c r="BI74" s="136"/>
      <c r="BJ74" s="136"/>
      <c r="BK74" s="136"/>
      <c r="BL74" s="136"/>
      <c r="BM74" s="136"/>
      <c r="BN74" s="136"/>
      <c r="BO74" s="136"/>
      <c r="BP74" s="136"/>
    </row>
    <row r="75" spans="1:68" ht="12.75" customHeight="1">
      <c r="A75" s="427">
        <f>A74+1</f>
        <v>72</v>
      </c>
      <c r="B75" s="387">
        <v>733</v>
      </c>
      <c r="C75" s="435" t="s">
        <v>140</v>
      </c>
      <c r="D75" s="277">
        <f>T75+W75+Z75+AC75+AF75+AI75+AL75</f>
        <v>0.01947916666666667</v>
      </c>
      <c r="E75" s="273">
        <f>D78-D75</f>
        <v>0.0012962962962962954</v>
      </c>
      <c r="F75" s="279">
        <f>U75+X75+AA75+AD75+AG75+AJ75+AM75</f>
        <v>6</v>
      </c>
      <c r="G75" s="280">
        <f>D75/F75</f>
        <v>0.0032465277777777783</v>
      </c>
      <c r="H75" s="299"/>
      <c r="I75" s="300"/>
      <c r="J75" s="301"/>
      <c r="K75" s="301"/>
      <c r="L75" s="300">
        <v>26</v>
      </c>
      <c r="M75" s="301"/>
      <c r="N75" s="305"/>
      <c r="O75" s="305"/>
      <c r="P75" s="296" t="s">
        <v>239</v>
      </c>
      <c r="Q75" s="296">
        <v>1986</v>
      </c>
      <c r="R75" s="306"/>
      <c r="S75" s="297" t="s">
        <v>256</v>
      </c>
      <c r="T75" s="302"/>
      <c r="U75" s="307"/>
      <c r="V75" s="304"/>
      <c r="W75" s="302"/>
      <c r="X75" s="307"/>
      <c r="Y75" s="304"/>
      <c r="Z75" s="302"/>
      <c r="AA75" s="307"/>
      <c r="AB75" s="304"/>
      <c r="AC75" s="289"/>
      <c r="AD75" s="290"/>
      <c r="AE75" s="304"/>
      <c r="AF75" s="286">
        <v>0.01947916666666667</v>
      </c>
      <c r="AG75" s="287">
        <v>6</v>
      </c>
      <c r="AH75" s="288">
        <f>AF75/AG75</f>
        <v>0.0032465277777777783</v>
      </c>
      <c r="AI75" s="286"/>
      <c r="AJ75" s="287"/>
      <c r="AK75" s="288"/>
      <c r="AL75" s="286"/>
      <c r="AM75" s="291"/>
      <c r="AN75" s="288"/>
      <c r="AO75" s="286"/>
      <c r="AP75" s="291"/>
      <c r="AQ75" s="288"/>
      <c r="AR75" s="441"/>
      <c r="AS75" s="341"/>
      <c r="AT75" s="349"/>
      <c r="AU75" s="341"/>
      <c r="AV75" s="350"/>
      <c r="AW75" s="351"/>
      <c r="AX75" s="367"/>
      <c r="BF75" s="136"/>
      <c r="BG75" s="136"/>
      <c r="BH75" s="136"/>
      <c r="BI75" s="136"/>
      <c r="BJ75" s="136"/>
      <c r="BK75" s="136"/>
      <c r="BL75" s="136"/>
      <c r="BM75" s="136"/>
      <c r="BN75" s="136"/>
      <c r="BO75" s="136"/>
      <c r="BP75" s="136"/>
    </row>
    <row r="76" spans="1:48" ht="11.25" customHeight="1">
      <c r="A76" s="427">
        <f>A75+1</f>
        <v>73</v>
      </c>
      <c r="B76" s="382">
        <v>241</v>
      </c>
      <c r="C76" s="383" t="s">
        <v>153</v>
      </c>
      <c r="D76" s="272">
        <f>T76+W76+Z76+AC76+AF76+AI76+AL76</f>
        <v>0.019780092592592592</v>
      </c>
      <c r="E76" s="273">
        <f>D77-D76</f>
        <v>0.0003009259259259267</v>
      </c>
      <c r="F76" s="274">
        <f>U76+X76+AA76+AD76+AG76+AJ76+AM76</f>
        <v>6</v>
      </c>
      <c r="G76" s="275">
        <f>D76/F76</f>
        <v>0.003296682098765432</v>
      </c>
      <c r="H76" s="294">
        <v>29</v>
      </c>
      <c r="I76" s="282"/>
      <c r="J76" s="281"/>
      <c r="K76" s="281"/>
      <c r="L76" s="282"/>
      <c r="M76" s="281"/>
      <c r="N76" s="283"/>
      <c r="O76" s="283"/>
      <c r="P76" s="284" t="s">
        <v>239</v>
      </c>
      <c r="Q76" s="284">
        <v>1983</v>
      </c>
      <c r="R76" s="285"/>
      <c r="S76" s="283" t="s">
        <v>231</v>
      </c>
      <c r="T76" s="426">
        <v>0.019780092592592592</v>
      </c>
      <c r="U76" s="287">
        <v>6</v>
      </c>
      <c r="V76" s="288">
        <f>T76/U76</f>
        <v>0.003296682098765432</v>
      </c>
      <c r="W76" s="286"/>
      <c r="X76" s="287"/>
      <c r="Y76" s="288"/>
      <c r="Z76" s="286"/>
      <c r="AA76" s="287"/>
      <c r="AB76" s="304"/>
      <c r="AC76" s="289"/>
      <c r="AD76" s="287"/>
      <c r="AE76" s="304"/>
      <c r="AF76" s="286"/>
      <c r="AG76" s="287"/>
      <c r="AH76" s="288"/>
      <c r="AI76" s="286"/>
      <c r="AJ76" s="287"/>
      <c r="AK76" s="288"/>
      <c r="AL76" s="426"/>
      <c r="AM76" s="291"/>
      <c r="AN76" s="288" t="e">
        <f>AL76/AM76</f>
        <v>#DIV/0!</v>
      </c>
      <c r="AO76" s="286"/>
      <c r="AP76" s="291"/>
      <c r="AQ76" s="288" t="e">
        <f>AO76/AP76</f>
        <v>#DIV/0!</v>
      </c>
      <c r="AR76" s="441">
        <v>1</v>
      </c>
      <c r="AS76" s="486">
        <f>D76+AO76</f>
        <v>0.019780092592592592</v>
      </c>
      <c r="AT76" s="489">
        <f>F76+AP76</f>
        <v>6</v>
      </c>
      <c r="AU76" s="486">
        <f>AS76/AT76</f>
        <v>0.003296682098765432</v>
      </c>
      <c r="AV76" s="492"/>
    </row>
    <row r="77" spans="1:68" s="233" customFormat="1" ht="11.25" customHeight="1">
      <c r="A77" s="427">
        <f>A76+1</f>
        <v>74</v>
      </c>
      <c r="B77" s="437">
        <v>704</v>
      </c>
      <c r="C77" s="438" t="s">
        <v>244</v>
      </c>
      <c r="D77" s="409">
        <f>T77+W77+Z77+AC77+AF77+AI77+AL77</f>
        <v>0.02008101851851852</v>
      </c>
      <c r="E77" s="392">
        <f>D78-D77</f>
        <v>0.0006944444444444454</v>
      </c>
      <c r="F77" s="393">
        <f>U77+X77+AA77+AD77+AG77+AJ77+AM77</f>
        <v>6</v>
      </c>
      <c r="G77" s="394">
        <f>D77/F77</f>
        <v>0.0033468364197530866</v>
      </c>
      <c r="H77" s="556"/>
      <c r="I77" s="454">
        <v>28</v>
      </c>
      <c r="J77" s="455"/>
      <c r="K77" s="455"/>
      <c r="L77" s="454"/>
      <c r="M77" s="455"/>
      <c r="N77" s="456"/>
      <c r="O77" s="456"/>
      <c r="P77" s="458" t="s">
        <v>240</v>
      </c>
      <c r="Q77" s="458">
        <v>1982</v>
      </c>
      <c r="R77" s="459"/>
      <c r="S77" s="460" t="s">
        <v>245</v>
      </c>
      <c r="T77" s="474"/>
      <c r="U77" s="462"/>
      <c r="V77" s="463"/>
      <c r="W77" s="478">
        <v>0.02008101851851852</v>
      </c>
      <c r="X77" s="462">
        <v>6</v>
      </c>
      <c r="Y77" s="463">
        <f>W77/X77</f>
        <v>0.0033468364197530866</v>
      </c>
      <c r="Z77" s="585"/>
      <c r="AA77" s="462"/>
      <c r="AB77" s="472"/>
      <c r="AC77" s="465"/>
      <c r="AD77" s="475"/>
      <c r="AE77" s="472"/>
      <c r="AF77" s="464"/>
      <c r="AG77" s="462"/>
      <c r="AH77" s="463"/>
      <c r="AI77" s="464"/>
      <c r="AJ77" s="462"/>
      <c r="AK77" s="463"/>
      <c r="AL77" s="464"/>
      <c r="AM77" s="466"/>
      <c r="AN77" s="463"/>
      <c r="AO77" s="464"/>
      <c r="AP77" s="466"/>
      <c r="AQ77" s="463"/>
      <c r="AR77" s="476">
        <v>1</v>
      </c>
      <c r="AS77" s="445"/>
      <c r="AT77" s="446"/>
      <c r="AU77" s="445"/>
      <c r="AV77" s="447"/>
      <c r="AW77" s="354"/>
      <c r="AX77" s="367"/>
      <c r="AY77" s="344"/>
      <c r="AZ77" s="358"/>
      <c r="BA77" s="358"/>
      <c r="BB77" s="358"/>
      <c r="BC77" s="358"/>
      <c r="BD77" s="358"/>
      <c r="BE77" s="358"/>
      <c r="BF77" s="448"/>
      <c r="BG77" s="448"/>
      <c r="BH77" s="448"/>
      <c r="BI77" s="448"/>
      <c r="BJ77" s="448"/>
      <c r="BK77" s="448"/>
      <c r="BL77" s="448"/>
      <c r="BM77" s="448"/>
      <c r="BN77" s="448"/>
      <c r="BO77" s="448"/>
      <c r="BP77" s="448"/>
    </row>
    <row r="78" spans="1:68" s="233" customFormat="1" ht="11.25" customHeight="1">
      <c r="A78" s="427">
        <f aca="true" t="shared" si="1" ref="A78:A93">A77+1</f>
        <v>75</v>
      </c>
      <c r="B78" s="437">
        <v>734</v>
      </c>
      <c r="C78" s="438" t="s">
        <v>251</v>
      </c>
      <c r="D78" s="409">
        <f>T78+W78+Z78+AC78+AF78+AI78+AL78</f>
        <v>0.020775462962962964</v>
      </c>
      <c r="E78" s="392">
        <f>D79-D78</f>
        <v>6.944444444444142E-05</v>
      </c>
      <c r="F78" s="393">
        <f>U78+X78+AA78+AD78+AG78+AJ78+AM78</f>
        <v>6</v>
      </c>
      <c r="G78" s="394">
        <f>D78/F78</f>
        <v>0.0034625771604938275</v>
      </c>
      <c r="H78" s="556"/>
      <c r="I78" s="454"/>
      <c r="J78" s="455"/>
      <c r="K78" s="455">
        <v>38</v>
      </c>
      <c r="L78" s="454"/>
      <c r="M78" s="455"/>
      <c r="N78" s="456"/>
      <c r="O78" s="456"/>
      <c r="P78" s="458" t="s">
        <v>240</v>
      </c>
      <c r="Q78" s="458">
        <v>1975</v>
      </c>
      <c r="R78" s="459"/>
      <c r="S78" s="460" t="s">
        <v>252</v>
      </c>
      <c r="T78" s="474"/>
      <c r="U78" s="462"/>
      <c r="V78" s="463"/>
      <c r="W78" s="474"/>
      <c r="X78" s="462"/>
      <c r="Y78" s="463"/>
      <c r="Z78" s="585"/>
      <c r="AA78" s="462"/>
      <c r="AB78" s="472"/>
      <c r="AC78" s="465">
        <v>0.020775462962962964</v>
      </c>
      <c r="AD78" s="475">
        <v>6</v>
      </c>
      <c r="AE78" s="463">
        <f>AC78/AD78</f>
        <v>0.0034625771604938275</v>
      </c>
      <c r="AF78" s="464"/>
      <c r="AG78" s="462"/>
      <c r="AH78" s="463"/>
      <c r="AI78" s="464"/>
      <c r="AJ78" s="462"/>
      <c r="AK78" s="463"/>
      <c r="AL78" s="464"/>
      <c r="AM78" s="466"/>
      <c r="AN78" s="463"/>
      <c r="AO78" s="464"/>
      <c r="AP78" s="466"/>
      <c r="AQ78" s="463"/>
      <c r="AR78" s="476">
        <v>1</v>
      </c>
      <c r="AS78" s="343"/>
      <c r="AT78" s="355"/>
      <c r="AU78" s="343"/>
      <c r="AV78" s="356"/>
      <c r="AW78" s="354"/>
      <c r="AX78" s="367"/>
      <c r="AY78" s="344"/>
      <c r="AZ78" s="358"/>
      <c r="BA78" s="358"/>
      <c r="BB78" s="358"/>
      <c r="BC78" s="358"/>
      <c r="BD78" s="358"/>
      <c r="BE78" s="358"/>
      <c r="BF78" s="448"/>
      <c r="BG78" s="448"/>
      <c r="BH78" s="448"/>
      <c r="BI78" s="448"/>
      <c r="BJ78" s="448"/>
      <c r="BK78" s="448"/>
      <c r="BL78" s="448"/>
      <c r="BM78" s="448"/>
      <c r="BN78" s="448"/>
      <c r="BO78" s="448"/>
      <c r="BP78" s="448"/>
    </row>
    <row r="79" spans="1:68" s="233" customFormat="1" ht="11.25" customHeight="1">
      <c r="A79" s="431">
        <f t="shared" si="1"/>
        <v>76</v>
      </c>
      <c r="B79" s="387">
        <v>735</v>
      </c>
      <c r="C79" s="435" t="s">
        <v>253</v>
      </c>
      <c r="D79" s="298">
        <f>T79+W79+Z79+AC79+AF79+AI79+AL79</f>
        <v>0.020844907407407406</v>
      </c>
      <c r="E79" s="278">
        <f>D80-D79</f>
        <v>0.0012037037037037068</v>
      </c>
      <c r="F79" s="279">
        <f>U79+X79+AA79+AD79+AG79+AJ79+AM79</f>
        <v>6</v>
      </c>
      <c r="G79" s="280">
        <f>D79/F79</f>
        <v>0.003474151234567901</v>
      </c>
      <c r="H79" s="299"/>
      <c r="I79" s="300"/>
      <c r="J79" s="301"/>
      <c r="K79" s="301">
        <v>40</v>
      </c>
      <c r="L79" s="300"/>
      <c r="M79" s="301"/>
      <c r="N79" s="305"/>
      <c r="O79" s="305"/>
      <c r="P79" s="296" t="s">
        <v>239</v>
      </c>
      <c r="Q79" s="296">
        <v>1974</v>
      </c>
      <c r="R79" s="306"/>
      <c r="S79" s="297" t="s">
        <v>231</v>
      </c>
      <c r="T79" s="302"/>
      <c r="U79" s="307"/>
      <c r="V79" s="304"/>
      <c r="W79" s="302"/>
      <c r="X79" s="307"/>
      <c r="Y79" s="304"/>
      <c r="Z79" s="302"/>
      <c r="AA79" s="307"/>
      <c r="AB79" s="304"/>
      <c r="AC79" s="329">
        <v>0.020844907407407406</v>
      </c>
      <c r="AD79" s="578">
        <v>6</v>
      </c>
      <c r="AE79" s="304">
        <f>AC79/AD79</f>
        <v>0.003474151234567901</v>
      </c>
      <c r="AF79" s="308"/>
      <c r="AG79" s="307"/>
      <c r="AH79" s="304"/>
      <c r="AI79" s="308"/>
      <c r="AJ79" s="307"/>
      <c r="AK79" s="304"/>
      <c r="AL79" s="308"/>
      <c r="AM79" s="309"/>
      <c r="AN79" s="304"/>
      <c r="AO79" s="308"/>
      <c r="AP79" s="309"/>
      <c r="AQ79" s="304"/>
      <c r="AR79" s="441">
        <v>1</v>
      </c>
      <c r="AS79" s="343"/>
      <c r="AT79" s="355"/>
      <c r="AU79" s="343"/>
      <c r="AV79" s="356"/>
      <c r="AW79" s="357"/>
      <c r="AX79" s="397"/>
      <c r="AY79" s="358"/>
      <c r="AZ79" s="358"/>
      <c r="BA79" s="358"/>
      <c r="BB79" s="358"/>
      <c r="BC79" s="358"/>
      <c r="BD79" s="358"/>
      <c r="BE79" s="358"/>
      <c r="BF79" s="448"/>
      <c r="BG79" s="448"/>
      <c r="BH79" s="448"/>
      <c r="BI79" s="448"/>
      <c r="BJ79" s="448"/>
      <c r="BK79" s="448"/>
      <c r="BL79" s="448"/>
      <c r="BM79" s="448"/>
      <c r="BN79" s="448"/>
      <c r="BO79" s="448"/>
      <c r="BP79" s="448"/>
    </row>
    <row r="80" spans="1:68" s="233" customFormat="1" ht="11.25" customHeight="1">
      <c r="A80" s="381">
        <f t="shared" si="1"/>
        <v>77</v>
      </c>
      <c r="B80" s="386">
        <v>201</v>
      </c>
      <c r="C80" s="436" t="s">
        <v>56</v>
      </c>
      <c r="D80" s="293">
        <f>T80+W80+Z80+AC80+AF80+AI80+AL80</f>
        <v>0.022048611111111113</v>
      </c>
      <c r="E80" s="273">
        <f>D81-D80</f>
        <v>0.00015046296296296335</v>
      </c>
      <c r="F80" s="274">
        <f>U80+X80+AA80+AD80+AG80+AJ80+AM80</f>
        <v>6</v>
      </c>
      <c r="G80" s="275">
        <f>D80/F80</f>
        <v>0.0036747685185185186</v>
      </c>
      <c r="H80" s="294">
        <v>42</v>
      </c>
      <c r="I80" s="282"/>
      <c r="J80" s="281"/>
      <c r="K80" s="281"/>
      <c r="L80" s="282"/>
      <c r="M80" s="281"/>
      <c r="N80" s="283"/>
      <c r="O80" s="283"/>
      <c r="P80" s="284" t="s">
        <v>239</v>
      </c>
      <c r="Q80" s="284">
        <v>1952</v>
      </c>
      <c r="R80" s="285"/>
      <c r="S80" s="292" t="s">
        <v>231</v>
      </c>
      <c r="T80" s="562">
        <v>0.022048611111111113</v>
      </c>
      <c r="U80" s="287">
        <v>6</v>
      </c>
      <c r="V80" s="288">
        <f>T80/U80</f>
        <v>0.0036747685185185186</v>
      </c>
      <c r="W80" s="295"/>
      <c r="X80" s="287"/>
      <c r="Y80" s="288"/>
      <c r="Z80" s="295"/>
      <c r="AA80" s="287"/>
      <c r="AB80" s="288"/>
      <c r="AC80" s="289"/>
      <c r="AD80" s="287"/>
      <c r="AE80" s="288"/>
      <c r="AF80" s="286"/>
      <c r="AG80" s="287"/>
      <c r="AH80" s="288"/>
      <c r="AI80" s="286"/>
      <c r="AJ80" s="287"/>
      <c r="AK80" s="288"/>
      <c r="AL80" s="426"/>
      <c r="AM80" s="291"/>
      <c r="AN80" s="288" t="e">
        <f>AL80/AM80</f>
        <v>#DIV/0!</v>
      </c>
      <c r="AO80" s="286"/>
      <c r="AP80" s="291"/>
      <c r="AQ80" s="288" t="e">
        <f>AO80/AP80</f>
        <v>#DIV/0!</v>
      </c>
      <c r="AR80" s="441">
        <v>1</v>
      </c>
      <c r="AS80" s="486">
        <f>D80+AO80</f>
        <v>0.022048611111111113</v>
      </c>
      <c r="AT80" s="489">
        <f>F80+AP80</f>
        <v>6</v>
      </c>
      <c r="AU80" s="486">
        <f>AS80/AT80</f>
        <v>0.0036747685185185186</v>
      </c>
      <c r="AV80" s="492"/>
      <c r="AW80" s="357"/>
      <c r="AX80" s="397"/>
      <c r="AY80" s="358"/>
      <c r="AZ80" s="358"/>
      <c r="BA80" s="358"/>
      <c r="BB80" s="358"/>
      <c r="BC80" s="358"/>
      <c r="BD80" s="358"/>
      <c r="BE80" s="358"/>
      <c r="BF80" s="448"/>
      <c r="BG80" s="448"/>
      <c r="BH80" s="448"/>
      <c r="BI80" s="448"/>
      <c r="BJ80" s="448"/>
      <c r="BK80" s="448"/>
      <c r="BL80" s="448"/>
      <c r="BM80" s="448"/>
      <c r="BN80" s="448"/>
      <c r="BO80" s="448"/>
      <c r="BP80" s="448"/>
    </row>
    <row r="81" spans="1:68" s="233" customFormat="1" ht="11.25" customHeight="1">
      <c r="A81" s="427">
        <f t="shared" si="1"/>
        <v>78</v>
      </c>
      <c r="B81" s="387">
        <v>2492</v>
      </c>
      <c r="C81" s="435" t="s">
        <v>48</v>
      </c>
      <c r="D81" s="293">
        <f>T81+W81+Z81+AC81+AF81+AI81+AL81</f>
        <v>0.022199074074074076</v>
      </c>
      <c r="E81" s="273">
        <f>D82-D81</f>
        <v>0.00012731481481480927</v>
      </c>
      <c r="F81" s="274">
        <f>U81+X81+AA81+AD81+AG81+AJ81+AM81</f>
        <v>6</v>
      </c>
      <c r="G81" s="275">
        <f>D81/F81</f>
        <v>0.003699845679012346</v>
      </c>
      <c r="H81" s="299">
        <v>43</v>
      </c>
      <c r="I81" s="300"/>
      <c r="J81" s="301"/>
      <c r="K81" s="301"/>
      <c r="L81" s="300"/>
      <c r="M81" s="301"/>
      <c r="N81" s="305"/>
      <c r="O81" s="305"/>
      <c r="P81" s="296" t="s">
        <v>239</v>
      </c>
      <c r="Q81" s="296">
        <v>1990</v>
      </c>
      <c r="R81" s="306"/>
      <c r="S81" s="297" t="s">
        <v>231</v>
      </c>
      <c r="T81" s="480">
        <v>0.022199074074074076</v>
      </c>
      <c r="U81" s="287">
        <v>6</v>
      </c>
      <c r="V81" s="288">
        <f>T81/U81</f>
        <v>0.003699845679012346</v>
      </c>
      <c r="W81" s="302"/>
      <c r="X81" s="287"/>
      <c r="Y81" s="288"/>
      <c r="Z81" s="295"/>
      <c r="AA81" s="287"/>
      <c r="AB81" s="304"/>
      <c r="AC81" s="289"/>
      <c r="AD81" s="287"/>
      <c r="AE81" s="288"/>
      <c r="AF81" s="286"/>
      <c r="AG81" s="287"/>
      <c r="AH81" s="288"/>
      <c r="AI81" s="286"/>
      <c r="AJ81" s="287"/>
      <c r="AK81" s="288"/>
      <c r="AL81" s="286"/>
      <c r="AM81" s="291"/>
      <c r="AN81" s="288" t="e">
        <f>AL81/AM81</f>
        <v>#DIV/0!</v>
      </c>
      <c r="AO81" s="286"/>
      <c r="AP81" s="291"/>
      <c r="AQ81" s="288" t="e">
        <f>AO81/AP81</f>
        <v>#DIV/0!</v>
      </c>
      <c r="AR81" s="441">
        <v>1</v>
      </c>
      <c r="AS81" s="341"/>
      <c r="AT81" s="349"/>
      <c r="AU81" s="341"/>
      <c r="AV81" s="350"/>
      <c r="AW81" s="354"/>
      <c r="AX81" s="367"/>
      <c r="AY81" s="344"/>
      <c r="AZ81" s="358"/>
      <c r="BA81" s="358"/>
      <c r="BB81" s="358"/>
      <c r="BC81" s="358"/>
      <c r="BD81" s="358"/>
      <c r="BE81" s="358"/>
      <c r="BF81" s="448"/>
      <c r="BG81" s="448"/>
      <c r="BH81" s="448"/>
      <c r="BI81" s="448"/>
      <c r="BJ81" s="448"/>
      <c r="BK81" s="448"/>
      <c r="BL81" s="448"/>
      <c r="BM81" s="448"/>
      <c r="BN81" s="448"/>
      <c r="BO81" s="448"/>
      <c r="BP81" s="448"/>
    </row>
    <row r="82" spans="1:68" s="233" customFormat="1" ht="11.25" customHeight="1">
      <c r="A82" s="427">
        <f t="shared" si="1"/>
        <v>79</v>
      </c>
      <c r="B82" s="387">
        <v>197</v>
      </c>
      <c r="C82" s="435" t="s">
        <v>110</v>
      </c>
      <c r="D82" s="293">
        <f>T82+W82+Z82+AC82+AF82+AI82+AL82</f>
        <v>0.022326388888888885</v>
      </c>
      <c r="E82" s="273">
        <f>D83-D82</f>
        <v>0.0003935185185185257</v>
      </c>
      <c r="F82" s="274">
        <f>U82+X82+AA82+AD82+AG82+AJ82+AM82</f>
        <v>6</v>
      </c>
      <c r="G82" s="275">
        <f>D82/F82</f>
        <v>0.003721064814814814</v>
      </c>
      <c r="H82" s="299">
        <v>45</v>
      </c>
      <c r="I82" s="300"/>
      <c r="J82" s="301"/>
      <c r="K82" s="301"/>
      <c r="L82" s="300"/>
      <c r="M82" s="301"/>
      <c r="N82" s="305"/>
      <c r="O82" s="305"/>
      <c r="P82" s="296" t="s">
        <v>239</v>
      </c>
      <c r="Q82" s="296">
        <v>1993</v>
      </c>
      <c r="R82" s="306"/>
      <c r="S82" s="297" t="s">
        <v>231</v>
      </c>
      <c r="T82" s="480">
        <v>0.022326388888888885</v>
      </c>
      <c r="U82" s="287">
        <v>6</v>
      </c>
      <c r="V82" s="288">
        <f>T82/U82</f>
        <v>0.003721064814814814</v>
      </c>
      <c r="W82" s="302"/>
      <c r="X82" s="287"/>
      <c r="Y82" s="288"/>
      <c r="Z82" s="295"/>
      <c r="AA82" s="287"/>
      <c r="AB82" s="304"/>
      <c r="AC82" s="289"/>
      <c r="AD82" s="287"/>
      <c r="AE82" s="288"/>
      <c r="AF82" s="286"/>
      <c r="AG82" s="287"/>
      <c r="AH82" s="288"/>
      <c r="AI82" s="286"/>
      <c r="AJ82" s="287"/>
      <c r="AK82" s="288"/>
      <c r="AL82" s="426"/>
      <c r="AM82" s="291"/>
      <c r="AN82" s="288" t="e">
        <f>AL82/AM82</f>
        <v>#DIV/0!</v>
      </c>
      <c r="AO82" s="286"/>
      <c r="AP82" s="291"/>
      <c r="AQ82" s="288" t="e">
        <f>AO82/AP82</f>
        <v>#DIV/0!</v>
      </c>
      <c r="AR82" s="441">
        <v>1</v>
      </c>
      <c r="AS82" s="395"/>
      <c r="AT82" s="395"/>
      <c r="AU82" s="358"/>
      <c r="AV82" s="420"/>
      <c r="AW82" s="354"/>
      <c r="AX82" s="367"/>
      <c r="AY82" s="344"/>
      <c r="AZ82" s="358"/>
      <c r="BA82" s="358"/>
      <c r="BB82" s="358"/>
      <c r="BC82" s="358"/>
      <c r="BD82" s="358"/>
      <c r="BE82" s="358"/>
      <c r="BF82" s="448"/>
      <c r="BG82" s="448"/>
      <c r="BH82" s="448"/>
      <c r="BI82" s="448"/>
      <c r="BJ82" s="448"/>
      <c r="BK82" s="448"/>
      <c r="BL82" s="448"/>
      <c r="BM82" s="448"/>
      <c r="BN82" s="448"/>
      <c r="BO82" s="448"/>
      <c r="BP82" s="448"/>
    </row>
    <row r="83" spans="1:68" s="233" customFormat="1" ht="11.25" customHeight="1">
      <c r="A83" s="431">
        <f t="shared" si="1"/>
        <v>80</v>
      </c>
      <c r="B83" s="387">
        <v>199</v>
      </c>
      <c r="C83" s="435" t="s">
        <v>111</v>
      </c>
      <c r="D83" s="298">
        <f>T83+W83+Z83+AC83+AF83+AI83+AL83</f>
        <v>0.02271990740740741</v>
      </c>
      <c r="E83" s="278">
        <f>D84-D83</f>
        <v>1.1574074074070101E-05</v>
      </c>
      <c r="F83" s="279">
        <f>U83+X83+AA83+AD83+AG83+AJ83+AM83</f>
        <v>6</v>
      </c>
      <c r="G83" s="280">
        <f>D83/F83</f>
        <v>0.003786651234567902</v>
      </c>
      <c r="H83" s="299">
        <v>51</v>
      </c>
      <c r="I83" s="300"/>
      <c r="J83" s="301"/>
      <c r="K83" s="301"/>
      <c r="L83" s="300"/>
      <c r="M83" s="301"/>
      <c r="N83" s="305"/>
      <c r="O83" s="305"/>
      <c r="P83" s="296" t="s">
        <v>239</v>
      </c>
      <c r="Q83" s="296">
        <v>1992</v>
      </c>
      <c r="R83" s="306"/>
      <c r="S83" s="297" t="s">
        <v>231</v>
      </c>
      <c r="T83" s="480">
        <v>0.02271990740740741</v>
      </c>
      <c r="U83" s="307">
        <v>6</v>
      </c>
      <c r="V83" s="304">
        <f>T83/U83</f>
        <v>0.003786651234567902</v>
      </c>
      <c r="W83" s="302"/>
      <c r="X83" s="307"/>
      <c r="Y83" s="304"/>
      <c r="Z83" s="302"/>
      <c r="AA83" s="307"/>
      <c r="AB83" s="304"/>
      <c r="AC83" s="329"/>
      <c r="AD83" s="307"/>
      <c r="AE83" s="304"/>
      <c r="AF83" s="308"/>
      <c r="AG83" s="307"/>
      <c r="AH83" s="304"/>
      <c r="AI83" s="308"/>
      <c r="AJ83" s="307"/>
      <c r="AK83" s="304"/>
      <c r="AL83" s="308"/>
      <c r="AM83" s="309"/>
      <c r="AN83" s="304"/>
      <c r="AO83" s="308"/>
      <c r="AP83" s="309"/>
      <c r="AQ83" s="304"/>
      <c r="AR83" s="441">
        <v>1</v>
      </c>
      <c r="AS83" s="444"/>
      <c r="AT83" s="444"/>
      <c r="AU83" s="344"/>
      <c r="AV83" s="419"/>
      <c r="AW83" s="357"/>
      <c r="AX83" s="397"/>
      <c r="AY83" s="358"/>
      <c r="AZ83" s="358"/>
      <c r="BA83" s="358"/>
      <c r="BB83" s="358"/>
      <c r="BC83" s="358"/>
      <c r="BD83" s="358"/>
      <c r="BE83" s="358"/>
      <c r="BF83" s="448"/>
      <c r="BG83" s="448"/>
      <c r="BH83" s="448"/>
      <c r="BI83" s="448"/>
      <c r="BJ83" s="448"/>
      <c r="BK83" s="448"/>
      <c r="BL83" s="448"/>
      <c r="BM83" s="448"/>
      <c r="BN83" s="448"/>
      <c r="BO83" s="448"/>
      <c r="BP83" s="448"/>
    </row>
    <row r="84" spans="1:68" ht="11.25" customHeight="1">
      <c r="A84" s="381">
        <f t="shared" si="1"/>
        <v>81</v>
      </c>
      <c r="B84" s="386">
        <v>198</v>
      </c>
      <c r="C84" s="436" t="s">
        <v>126</v>
      </c>
      <c r="D84" s="272">
        <f>T84+W84+Z84+AC84+AF84+AI84+AL84</f>
        <v>0.02273148148148148</v>
      </c>
      <c r="E84" s="278">
        <f aca="true" t="shared" si="2" ref="E84:E93">D85-D84</f>
        <v>0.0006828703703703719</v>
      </c>
      <c r="F84" s="274">
        <f>U84+X84+AA84+AD84+AG84+AJ84+AM84</f>
        <v>6</v>
      </c>
      <c r="G84" s="275">
        <f>D84/F84</f>
        <v>0.00378858024691358</v>
      </c>
      <c r="H84" s="294">
        <v>52</v>
      </c>
      <c r="I84" s="282"/>
      <c r="J84" s="281"/>
      <c r="K84" s="281"/>
      <c r="L84" s="282"/>
      <c r="M84" s="281"/>
      <c r="N84" s="283"/>
      <c r="O84" s="283"/>
      <c r="P84" s="284" t="s">
        <v>239</v>
      </c>
      <c r="Q84" s="284">
        <v>1993</v>
      </c>
      <c r="R84" s="285"/>
      <c r="S84" s="292" t="s">
        <v>232</v>
      </c>
      <c r="T84" s="562">
        <v>0.02273148148148148</v>
      </c>
      <c r="U84" s="287">
        <v>6</v>
      </c>
      <c r="V84" s="288">
        <f>T84/U84</f>
        <v>0.00378858024691358</v>
      </c>
      <c r="W84" s="295"/>
      <c r="X84" s="287"/>
      <c r="Y84" s="288"/>
      <c r="Z84" s="295"/>
      <c r="AA84" s="287"/>
      <c r="AB84" s="288"/>
      <c r="AC84" s="289"/>
      <c r="AD84" s="287"/>
      <c r="AE84" s="288"/>
      <c r="AF84" s="286"/>
      <c r="AG84" s="287"/>
      <c r="AH84" s="288"/>
      <c r="AI84" s="286"/>
      <c r="AJ84" s="287"/>
      <c r="AK84" s="288"/>
      <c r="AL84" s="426"/>
      <c r="AM84" s="291"/>
      <c r="AN84" s="288"/>
      <c r="AO84" s="286"/>
      <c r="AP84" s="291"/>
      <c r="AQ84" s="288"/>
      <c r="AR84" s="441">
        <v>1</v>
      </c>
      <c r="AS84" s="358"/>
      <c r="AT84" s="358"/>
      <c r="AU84" s="358"/>
      <c r="AV84" s="420"/>
      <c r="AW84" s="351"/>
      <c r="AY84" s="358"/>
      <c r="BF84" s="136"/>
      <c r="BG84" s="136"/>
      <c r="BH84" s="136"/>
      <c r="BI84" s="136"/>
      <c r="BJ84" s="136"/>
      <c r="BK84" s="136"/>
      <c r="BL84" s="136"/>
      <c r="BM84" s="136"/>
      <c r="BN84" s="136"/>
      <c r="BO84" s="136"/>
      <c r="BP84" s="136"/>
    </row>
    <row r="85" spans="1:68" ht="11.25" customHeight="1">
      <c r="A85" s="427">
        <f t="shared" si="1"/>
        <v>82</v>
      </c>
      <c r="B85" s="387">
        <v>736</v>
      </c>
      <c r="C85" s="435" t="s">
        <v>254</v>
      </c>
      <c r="D85" s="277">
        <f>T85+W85+Z85+AC85+AF85+AI85+AL85</f>
        <v>0.023414351851851853</v>
      </c>
      <c r="E85" s="278">
        <f t="shared" si="2"/>
        <v>0.0020254629629629615</v>
      </c>
      <c r="F85" s="279">
        <f>U85+X85+AA85+AD85+AG85+AJ85+AM85</f>
        <v>6</v>
      </c>
      <c r="G85" s="280">
        <f>D85/F85</f>
        <v>0.0039023919753086423</v>
      </c>
      <c r="H85" s="557"/>
      <c r="I85" s="300"/>
      <c r="J85" s="301"/>
      <c r="K85" s="301">
        <v>52</v>
      </c>
      <c r="L85" s="300"/>
      <c r="M85" s="301"/>
      <c r="N85" s="305"/>
      <c r="O85" s="305"/>
      <c r="P85" s="296" t="s">
        <v>239</v>
      </c>
      <c r="Q85" s="296">
        <v>1986</v>
      </c>
      <c r="R85" s="306"/>
      <c r="S85" s="533" t="s">
        <v>255</v>
      </c>
      <c r="T85" s="302"/>
      <c r="U85" s="307"/>
      <c r="V85" s="304"/>
      <c r="W85" s="302"/>
      <c r="X85" s="307"/>
      <c r="Y85" s="304"/>
      <c r="Z85" s="302"/>
      <c r="AA85" s="307"/>
      <c r="AB85" s="304"/>
      <c r="AC85" s="558">
        <v>0.023414351851851853</v>
      </c>
      <c r="AD85" s="578">
        <v>6</v>
      </c>
      <c r="AE85" s="304">
        <f>AC85/AD85</f>
        <v>0.0039023919753086423</v>
      </c>
      <c r="AF85" s="308"/>
      <c r="AG85" s="307"/>
      <c r="AH85" s="304"/>
      <c r="AI85" s="308"/>
      <c r="AJ85" s="307"/>
      <c r="AK85" s="304"/>
      <c r="AL85" s="302"/>
      <c r="AM85" s="309"/>
      <c r="AN85" s="304"/>
      <c r="AO85" s="308"/>
      <c r="AP85" s="309"/>
      <c r="AQ85" s="304"/>
      <c r="AR85" s="441">
        <v>1</v>
      </c>
      <c r="AS85" s="342"/>
      <c r="AT85" s="352"/>
      <c r="AU85" s="342"/>
      <c r="AV85" s="353"/>
      <c r="AW85" s="351"/>
      <c r="AY85" s="358"/>
      <c r="BF85" s="136"/>
      <c r="BG85" s="136"/>
      <c r="BH85" s="136"/>
      <c r="BI85" s="136"/>
      <c r="BJ85" s="136"/>
      <c r="BK85" s="136"/>
      <c r="BL85" s="136"/>
      <c r="BM85" s="136"/>
      <c r="BN85" s="136"/>
      <c r="BO85" s="136"/>
      <c r="BP85" s="136"/>
    </row>
    <row r="86" spans="1:68" ht="11.25" customHeight="1">
      <c r="A86" s="427">
        <f t="shared" si="1"/>
        <v>83</v>
      </c>
      <c r="B86" s="387">
        <v>10</v>
      </c>
      <c r="C86" s="435" t="s">
        <v>53</v>
      </c>
      <c r="D86" s="277">
        <f>T86+W86+Z86+AC86+AF86+AI86+AL86</f>
        <v>0.025439814814814814</v>
      </c>
      <c r="E86" s="278">
        <f t="shared" si="2"/>
        <v>0.001145833333333332</v>
      </c>
      <c r="F86" s="279">
        <f>U86+X86+AA86+AD86+AG86+AJ86+AM86</f>
        <v>6</v>
      </c>
      <c r="G86" s="280">
        <f>D86/F86</f>
        <v>0.004239969135802469</v>
      </c>
      <c r="H86" s="557">
        <v>59</v>
      </c>
      <c r="I86" s="300"/>
      <c r="J86" s="301"/>
      <c r="K86" s="301"/>
      <c r="L86" s="300"/>
      <c r="M86" s="301"/>
      <c r="N86" s="305"/>
      <c r="O86" s="305"/>
      <c r="P86" s="296" t="s">
        <v>239</v>
      </c>
      <c r="Q86" s="296">
        <v>1964</v>
      </c>
      <c r="R86" s="306"/>
      <c r="S86" s="297" t="s">
        <v>231</v>
      </c>
      <c r="T86" s="480">
        <v>0.025439814814814814</v>
      </c>
      <c r="U86" s="307">
        <v>6</v>
      </c>
      <c r="V86" s="304">
        <f>T86/U86</f>
        <v>0.004239969135802469</v>
      </c>
      <c r="W86" s="302"/>
      <c r="X86" s="307"/>
      <c r="Y86" s="304"/>
      <c r="Z86" s="302"/>
      <c r="AA86" s="307"/>
      <c r="AB86" s="304"/>
      <c r="AC86" s="558"/>
      <c r="AD86" s="307"/>
      <c r="AE86" s="304"/>
      <c r="AF86" s="308"/>
      <c r="AG86" s="307"/>
      <c r="AH86" s="304"/>
      <c r="AI86" s="308"/>
      <c r="AJ86" s="307"/>
      <c r="AK86" s="304"/>
      <c r="AL86" s="480"/>
      <c r="AM86" s="309"/>
      <c r="AN86" s="304"/>
      <c r="AO86" s="308"/>
      <c r="AP86" s="309"/>
      <c r="AQ86" s="304"/>
      <c r="AR86" s="441">
        <v>1</v>
      </c>
      <c r="AS86" s="444"/>
      <c r="AT86" s="444"/>
      <c r="AW86" s="351"/>
      <c r="AY86" s="358"/>
      <c r="BF86" s="136"/>
      <c r="BG86" s="136"/>
      <c r="BH86" s="136"/>
      <c r="BI86" s="136"/>
      <c r="BJ86" s="136"/>
      <c r="BK86" s="136"/>
      <c r="BL86" s="136"/>
      <c r="BM86" s="136"/>
      <c r="BN86" s="136"/>
      <c r="BO86" s="136"/>
      <c r="BP86" s="136"/>
    </row>
    <row r="87" spans="1:68" ht="11.25" customHeight="1">
      <c r="A87" s="427">
        <f t="shared" si="1"/>
        <v>84</v>
      </c>
      <c r="B87" s="387">
        <v>728</v>
      </c>
      <c r="C87" s="435" t="s">
        <v>260</v>
      </c>
      <c r="D87" s="277">
        <f>T87+W87+Z87+AC87+AF87+AI87+AL87</f>
        <v>0.026585648148148146</v>
      </c>
      <c r="E87" s="278">
        <f t="shared" si="2"/>
        <v>0.003564814814814816</v>
      </c>
      <c r="F87" s="279">
        <f>U87+X87+AA87+AD87+AG87+AJ87+AM87</f>
        <v>6</v>
      </c>
      <c r="G87" s="280">
        <f>D87/F87</f>
        <v>0.004430941358024691</v>
      </c>
      <c r="H87" s="557"/>
      <c r="I87" s="300"/>
      <c r="J87" s="301"/>
      <c r="K87" s="301"/>
      <c r="L87" s="300"/>
      <c r="M87" s="301">
        <v>51</v>
      </c>
      <c r="N87" s="305"/>
      <c r="O87" s="305"/>
      <c r="P87" s="296" t="s">
        <v>239</v>
      </c>
      <c r="Q87" s="296">
        <v>1961</v>
      </c>
      <c r="R87" s="306"/>
      <c r="S87" s="577" t="s">
        <v>259</v>
      </c>
      <c r="T87" s="302"/>
      <c r="U87" s="307"/>
      <c r="V87" s="304"/>
      <c r="W87" s="302"/>
      <c r="X87" s="307"/>
      <c r="Y87" s="304"/>
      <c r="Z87" s="302"/>
      <c r="AA87" s="307"/>
      <c r="AB87" s="304"/>
      <c r="AC87" s="558"/>
      <c r="AD87" s="307"/>
      <c r="AE87" s="304"/>
      <c r="AF87" s="308"/>
      <c r="AG87" s="307"/>
      <c r="AH87" s="304"/>
      <c r="AI87" s="604">
        <v>0.026585648148148146</v>
      </c>
      <c r="AJ87" s="307">
        <v>6</v>
      </c>
      <c r="AK87" s="304">
        <f>AI87/AJ87</f>
        <v>0.004430941358024691</v>
      </c>
      <c r="AL87" s="302"/>
      <c r="AM87" s="309"/>
      <c r="AN87" s="304"/>
      <c r="AO87" s="308"/>
      <c r="AP87" s="309"/>
      <c r="AQ87" s="304"/>
      <c r="AR87" s="441"/>
      <c r="AS87" s="341"/>
      <c r="AT87" s="349"/>
      <c r="AU87" s="341"/>
      <c r="AV87" s="350"/>
      <c r="AW87" s="351"/>
      <c r="AY87" s="358"/>
      <c r="BF87" s="136"/>
      <c r="BG87" s="136"/>
      <c r="BH87" s="136"/>
      <c r="BI87" s="136"/>
      <c r="BJ87" s="136"/>
      <c r="BK87" s="136"/>
      <c r="BL87" s="136"/>
      <c r="BM87" s="136"/>
      <c r="BN87" s="136"/>
      <c r="BO87" s="136"/>
      <c r="BP87" s="136"/>
    </row>
    <row r="88" spans="1:68" ht="11.25" customHeight="1">
      <c r="A88" s="427">
        <f t="shared" si="1"/>
        <v>85</v>
      </c>
      <c r="B88" s="437"/>
      <c r="C88" s="438" t="s">
        <v>261</v>
      </c>
      <c r="D88" s="405">
        <f>T88+W88+Z88+AC88+AF88+AI88+AL88</f>
        <v>0.030150462962962962</v>
      </c>
      <c r="E88" s="406">
        <f t="shared" si="2"/>
        <v>0</v>
      </c>
      <c r="F88" s="407">
        <f>U88+X88+AA88+AD88+AG88+AJ88+AM88</f>
        <v>6</v>
      </c>
      <c r="G88" s="408">
        <f>D88/F88</f>
        <v>0.005025077160493827</v>
      </c>
      <c r="H88" s="579"/>
      <c r="I88" s="454"/>
      <c r="J88" s="455"/>
      <c r="K88" s="455"/>
      <c r="L88" s="454"/>
      <c r="M88" s="455">
        <v>52</v>
      </c>
      <c r="N88" s="456"/>
      <c r="O88" s="456"/>
      <c r="P88" s="458" t="s">
        <v>240</v>
      </c>
      <c r="Q88" s="458">
        <v>1974</v>
      </c>
      <c r="R88" s="459"/>
      <c r="S88" s="580" t="s">
        <v>263</v>
      </c>
      <c r="T88" s="474"/>
      <c r="U88" s="481"/>
      <c r="V88" s="472"/>
      <c r="W88" s="474"/>
      <c r="X88" s="481"/>
      <c r="Y88" s="472"/>
      <c r="Z88" s="474"/>
      <c r="AA88" s="481"/>
      <c r="AB88" s="472"/>
      <c r="AC88" s="581"/>
      <c r="AD88" s="481"/>
      <c r="AE88" s="472"/>
      <c r="AF88" s="535"/>
      <c r="AG88" s="481"/>
      <c r="AH88" s="472"/>
      <c r="AI88" s="600">
        <v>0.030150462962962962</v>
      </c>
      <c r="AJ88" s="481">
        <v>6</v>
      </c>
      <c r="AK88" s="472">
        <f>AI88/AJ88</f>
        <v>0.005025077160493827</v>
      </c>
      <c r="AL88" s="474"/>
      <c r="AM88" s="564"/>
      <c r="AN88" s="472"/>
      <c r="AO88" s="535"/>
      <c r="AP88" s="564"/>
      <c r="AQ88" s="472"/>
      <c r="AR88" s="476"/>
      <c r="AS88" s="445"/>
      <c r="AT88" s="446"/>
      <c r="AU88" s="445"/>
      <c r="AV88" s="447"/>
      <c r="AW88" s="351"/>
      <c r="AY88" s="358"/>
      <c r="BF88" s="136"/>
      <c r="BG88" s="136"/>
      <c r="BH88" s="136"/>
      <c r="BI88" s="136"/>
      <c r="BJ88" s="136"/>
      <c r="BK88" s="136"/>
      <c r="BL88" s="136"/>
      <c r="BM88" s="136"/>
      <c r="BN88" s="136"/>
      <c r="BO88" s="136"/>
      <c r="BP88" s="136"/>
    </row>
    <row r="89" spans="1:68" ht="11.25" customHeight="1" thickBot="1">
      <c r="A89" s="522">
        <f t="shared" si="1"/>
        <v>86</v>
      </c>
      <c r="B89" s="638"/>
      <c r="C89" s="639" t="s">
        <v>262</v>
      </c>
      <c r="D89" s="621">
        <f>T89+W89+Z89+AC89+AF89+AI89+AL89</f>
        <v>0.030150462962962962</v>
      </c>
      <c r="E89" s="640"/>
      <c r="F89" s="622">
        <f>U89+X89+AA89+AD89+AG89+AJ89+AM89</f>
        <v>6</v>
      </c>
      <c r="G89" s="623">
        <f>D89/F89</f>
        <v>0.005025077160493827</v>
      </c>
      <c r="H89" s="641"/>
      <c r="I89" s="525"/>
      <c r="J89" s="526"/>
      <c r="K89" s="526"/>
      <c r="L89" s="525"/>
      <c r="M89" s="526">
        <v>53</v>
      </c>
      <c r="N89" s="527"/>
      <c r="O89" s="527"/>
      <c r="P89" s="528" t="s">
        <v>240</v>
      </c>
      <c r="Q89" s="528"/>
      <c r="R89" s="529"/>
      <c r="S89" s="642" t="s">
        <v>263</v>
      </c>
      <c r="T89" s="643"/>
      <c r="U89" s="626"/>
      <c r="V89" s="532"/>
      <c r="W89" s="643"/>
      <c r="X89" s="626"/>
      <c r="Y89" s="532"/>
      <c r="Z89" s="643"/>
      <c r="AA89" s="626"/>
      <c r="AB89" s="532"/>
      <c r="AC89" s="644"/>
      <c r="AD89" s="626"/>
      <c r="AE89" s="532"/>
      <c r="AF89" s="624"/>
      <c r="AG89" s="626"/>
      <c r="AH89" s="532"/>
      <c r="AI89" s="645">
        <v>0.030150462962962962</v>
      </c>
      <c r="AJ89" s="626">
        <v>6</v>
      </c>
      <c r="AK89" s="532">
        <f>AI89/AJ89</f>
        <v>0.005025077160493827</v>
      </c>
      <c r="AL89" s="643"/>
      <c r="AM89" s="628"/>
      <c r="AN89" s="532"/>
      <c r="AO89" s="624"/>
      <c r="AP89" s="628"/>
      <c r="AQ89" s="532"/>
      <c r="AR89" s="476"/>
      <c r="AS89" s="445"/>
      <c r="AT89" s="446"/>
      <c r="AU89" s="445"/>
      <c r="AV89" s="447"/>
      <c r="AW89" s="351"/>
      <c r="AY89" s="358"/>
      <c r="BF89" s="136"/>
      <c r="BG89" s="136"/>
      <c r="BH89" s="136"/>
      <c r="BI89" s="136"/>
      <c r="BJ89" s="136"/>
      <c r="BK89" s="136"/>
      <c r="BL89" s="136"/>
      <c r="BM89" s="136"/>
      <c r="BN89" s="136"/>
      <c r="BO89" s="136"/>
      <c r="BP89" s="136"/>
    </row>
    <row r="90" spans="1:68" s="233" customFormat="1" ht="11.25" customHeight="1">
      <c r="A90" s="428">
        <f t="shared" si="1"/>
        <v>87</v>
      </c>
      <c r="B90" s="386">
        <v>224</v>
      </c>
      <c r="C90" s="436" t="s">
        <v>228</v>
      </c>
      <c r="D90" s="272">
        <f>T90+W90+Z90+AC90+AF90+AI90+AL90</f>
        <v>0</v>
      </c>
      <c r="E90" s="273">
        <f t="shared" si="2"/>
        <v>0</v>
      </c>
      <c r="F90" s="274">
        <f>U90+X90+AA90+AD90+AG90+AJ90+AM90</f>
        <v>0</v>
      </c>
      <c r="G90" s="275" t="e">
        <f>D90/F90</f>
        <v>#DIV/0!</v>
      </c>
      <c r="H90" s="636" t="s">
        <v>230</v>
      </c>
      <c r="I90" s="282"/>
      <c r="J90" s="281"/>
      <c r="K90" s="281"/>
      <c r="L90" s="282"/>
      <c r="M90" s="281"/>
      <c r="N90" s="283"/>
      <c r="O90" s="283"/>
      <c r="P90" s="284" t="s">
        <v>239</v>
      </c>
      <c r="Q90" s="284">
        <v>1994</v>
      </c>
      <c r="R90" s="285"/>
      <c r="S90" s="292" t="s">
        <v>232</v>
      </c>
      <c r="T90" s="295"/>
      <c r="U90" s="287"/>
      <c r="V90" s="288"/>
      <c r="W90" s="295"/>
      <c r="X90" s="287"/>
      <c r="Y90" s="288"/>
      <c r="Z90" s="295"/>
      <c r="AA90" s="287"/>
      <c r="AB90" s="288"/>
      <c r="AC90" s="637"/>
      <c r="AD90" s="287"/>
      <c r="AE90" s="288"/>
      <c r="AF90" s="286"/>
      <c r="AG90" s="287"/>
      <c r="AH90" s="288"/>
      <c r="AI90" s="286"/>
      <c r="AJ90" s="287"/>
      <c r="AK90" s="288"/>
      <c r="AL90" s="295"/>
      <c r="AM90" s="291"/>
      <c r="AN90" s="288"/>
      <c r="AO90" s="286"/>
      <c r="AP90" s="291"/>
      <c r="AQ90" s="288"/>
      <c r="AR90" s="441">
        <v>1</v>
      </c>
      <c r="AS90" s="341"/>
      <c r="AT90" s="349"/>
      <c r="AU90" s="341"/>
      <c r="AV90" s="350"/>
      <c r="AW90" s="396"/>
      <c r="AX90" s="358"/>
      <c r="AY90" s="358"/>
      <c r="AZ90" s="358"/>
      <c r="BA90" s="358"/>
      <c r="BB90" s="358"/>
      <c r="BC90" s="358"/>
      <c r="BD90" s="358"/>
      <c r="BE90" s="358"/>
      <c r="BF90" s="448"/>
      <c r="BG90" s="448"/>
      <c r="BH90" s="448"/>
      <c r="BI90" s="448"/>
      <c r="BJ90" s="448"/>
      <c r="BK90" s="448"/>
      <c r="BL90" s="448"/>
      <c r="BM90" s="448"/>
      <c r="BN90" s="448"/>
      <c r="BO90" s="448"/>
      <c r="BP90" s="448"/>
    </row>
    <row r="91" spans="1:68" s="233" customFormat="1" ht="11.25" customHeight="1">
      <c r="A91" s="431">
        <f t="shared" si="1"/>
        <v>88</v>
      </c>
      <c r="B91" s="387">
        <v>11</v>
      </c>
      <c r="C91" s="435" t="s">
        <v>229</v>
      </c>
      <c r="D91" s="277">
        <f>T91+W91+Z91+AC91+AF91+AI91+AL91</f>
        <v>0</v>
      </c>
      <c r="E91" s="278">
        <f t="shared" si="2"/>
        <v>0</v>
      </c>
      <c r="F91" s="279">
        <f>U91+X91+AA91+AD91+AG91+AJ91+AM91</f>
        <v>0</v>
      </c>
      <c r="G91" s="280" t="e">
        <f>D91/F91</f>
        <v>#DIV/0!</v>
      </c>
      <c r="H91" s="557" t="s">
        <v>230</v>
      </c>
      <c r="I91" s="300" t="s">
        <v>230</v>
      </c>
      <c r="J91" s="301"/>
      <c r="K91" s="301"/>
      <c r="L91" s="300"/>
      <c r="M91" s="301"/>
      <c r="N91" s="305"/>
      <c r="O91" s="305"/>
      <c r="P91" s="296" t="s">
        <v>239</v>
      </c>
      <c r="Q91" s="296">
        <v>1994</v>
      </c>
      <c r="R91" s="306"/>
      <c r="S91" s="297" t="s">
        <v>237</v>
      </c>
      <c r="T91" s="302"/>
      <c r="U91" s="307"/>
      <c r="V91" s="304"/>
      <c r="W91" s="302"/>
      <c r="X91" s="307"/>
      <c r="Y91" s="304"/>
      <c r="Z91" s="302"/>
      <c r="AA91" s="307"/>
      <c r="AB91" s="304"/>
      <c r="AC91" s="558"/>
      <c r="AD91" s="307"/>
      <c r="AE91" s="304"/>
      <c r="AF91" s="308"/>
      <c r="AG91" s="307"/>
      <c r="AH91" s="304"/>
      <c r="AI91" s="308"/>
      <c r="AJ91" s="307"/>
      <c r="AK91" s="304"/>
      <c r="AL91" s="302"/>
      <c r="AM91" s="309"/>
      <c r="AN91" s="304"/>
      <c r="AO91" s="308"/>
      <c r="AP91" s="309"/>
      <c r="AQ91" s="304"/>
      <c r="AR91" s="441">
        <v>1</v>
      </c>
      <c r="AS91" s="341"/>
      <c r="AT91" s="349"/>
      <c r="AU91" s="341"/>
      <c r="AV91" s="350"/>
      <c r="AW91" s="396"/>
      <c r="AX91" s="358"/>
      <c r="AY91" s="358"/>
      <c r="AZ91" s="358"/>
      <c r="BA91" s="358"/>
      <c r="BB91" s="358"/>
      <c r="BC91" s="358"/>
      <c r="BD91" s="358"/>
      <c r="BE91" s="358"/>
      <c r="BF91" s="448"/>
      <c r="BG91" s="448"/>
      <c r="BH91" s="448"/>
      <c r="BI91" s="448"/>
      <c r="BJ91" s="448"/>
      <c r="BK91" s="448"/>
      <c r="BL91" s="448"/>
      <c r="BM91" s="448"/>
      <c r="BN91" s="448"/>
      <c r="BO91" s="448"/>
      <c r="BP91" s="448"/>
    </row>
    <row r="92" spans="1:68" ht="11.25" customHeight="1">
      <c r="A92" s="427">
        <f t="shared" si="1"/>
        <v>89</v>
      </c>
      <c r="B92" s="387"/>
      <c r="C92" s="435"/>
      <c r="D92" s="277">
        <f>T92+W92+Z92+AC92+AF92+AI92+AL92</f>
        <v>0</v>
      </c>
      <c r="E92" s="278">
        <f t="shared" si="2"/>
        <v>0</v>
      </c>
      <c r="F92" s="279">
        <f>U92+X92+AA92+AD92+AG92+AJ92+AM92</f>
        <v>0</v>
      </c>
      <c r="G92" s="280" t="e">
        <f>D92/F92</f>
        <v>#DIV/0!</v>
      </c>
      <c r="H92" s="557"/>
      <c r="I92" s="300"/>
      <c r="J92" s="301"/>
      <c r="K92" s="301"/>
      <c r="L92" s="300"/>
      <c r="M92" s="301"/>
      <c r="N92" s="305"/>
      <c r="O92" s="305"/>
      <c r="P92" s="296"/>
      <c r="Q92" s="296"/>
      <c r="R92" s="306"/>
      <c r="S92" s="297"/>
      <c r="T92" s="302"/>
      <c r="U92" s="307"/>
      <c r="V92" s="304"/>
      <c r="W92" s="302"/>
      <c r="X92" s="307"/>
      <c r="Y92" s="304"/>
      <c r="Z92" s="302"/>
      <c r="AA92" s="307"/>
      <c r="AB92" s="304"/>
      <c r="AC92" s="558"/>
      <c r="AD92" s="578"/>
      <c r="AE92" s="304"/>
      <c r="AF92" s="308"/>
      <c r="AG92" s="307"/>
      <c r="AH92" s="304"/>
      <c r="AI92" s="308"/>
      <c r="AJ92" s="307"/>
      <c r="AK92" s="304"/>
      <c r="AL92" s="302"/>
      <c r="AM92" s="309"/>
      <c r="AN92" s="304"/>
      <c r="AO92" s="308"/>
      <c r="AP92" s="309"/>
      <c r="AQ92" s="304"/>
      <c r="AR92" s="441"/>
      <c r="AS92" s="341"/>
      <c r="AT92" s="349"/>
      <c r="AU92" s="341"/>
      <c r="AV92" s="350"/>
      <c r="AW92" s="351"/>
      <c r="AY92" s="358"/>
      <c r="BF92" s="136"/>
      <c r="BG92" s="136"/>
      <c r="BH92" s="136"/>
      <c r="BI92" s="136"/>
      <c r="BJ92" s="136"/>
      <c r="BK92" s="136"/>
      <c r="BL92" s="136"/>
      <c r="BM92" s="136"/>
      <c r="BN92" s="136"/>
      <c r="BO92" s="136"/>
      <c r="BP92" s="136"/>
    </row>
    <row r="93" spans="1:68" ht="11.25" customHeight="1" thickBot="1">
      <c r="A93" s="381">
        <f t="shared" si="1"/>
        <v>90</v>
      </c>
      <c r="B93" s="439"/>
      <c r="C93" s="440"/>
      <c r="D93" s="561">
        <f>T93+W93+Z93+AC93+AF93+AI93+AL93</f>
        <v>0</v>
      </c>
      <c r="E93" s="635"/>
      <c r="F93" s="312">
        <f>U93+X93+AA93+AD93+AG93+AJ93+AM93</f>
        <v>0</v>
      </c>
      <c r="G93" s="313" t="e">
        <f>D93/F93</f>
        <v>#DIV/0!</v>
      </c>
      <c r="H93" s="330"/>
      <c r="I93" s="314"/>
      <c r="J93" s="315"/>
      <c r="K93" s="315"/>
      <c r="L93" s="314"/>
      <c r="M93" s="315"/>
      <c r="N93" s="316"/>
      <c r="O93" s="316"/>
      <c r="P93" s="310"/>
      <c r="Q93" s="310"/>
      <c r="R93" s="317"/>
      <c r="S93" s="311"/>
      <c r="T93" s="318"/>
      <c r="U93" s="319"/>
      <c r="V93" s="320"/>
      <c r="W93" s="318"/>
      <c r="X93" s="319"/>
      <c r="Y93" s="320"/>
      <c r="Z93" s="318"/>
      <c r="AA93" s="319"/>
      <c r="AB93" s="320"/>
      <c r="AC93" s="321"/>
      <c r="AD93" s="322"/>
      <c r="AE93" s="320"/>
      <c r="AF93" s="323"/>
      <c r="AG93" s="319"/>
      <c r="AH93" s="320"/>
      <c r="AI93" s="323"/>
      <c r="AJ93" s="319"/>
      <c r="AK93" s="320"/>
      <c r="AL93" s="318"/>
      <c r="AM93" s="324"/>
      <c r="AN93" s="320"/>
      <c r="AO93" s="323"/>
      <c r="AP93" s="324"/>
      <c r="AQ93" s="320"/>
      <c r="AR93" s="441">
        <v>1</v>
      </c>
      <c r="AS93" s="444"/>
      <c r="AT93" s="444"/>
      <c r="AW93" s="358"/>
      <c r="BF93" s="136"/>
      <c r="BG93" s="136"/>
      <c r="BH93" s="136"/>
      <c r="BI93" s="136"/>
      <c r="BJ93" s="136"/>
      <c r="BK93" s="136"/>
      <c r="BL93" s="136"/>
      <c r="BM93" s="136"/>
      <c r="BN93" s="136"/>
      <c r="BO93" s="136"/>
      <c r="BP93" s="136"/>
    </row>
    <row r="94" spans="1:68" ht="13.5" thickBot="1">
      <c r="A94" s="266" t="s">
        <v>151</v>
      </c>
      <c r="B94" s="267"/>
      <c r="C94" s="268"/>
      <c r="D94" s="65">
        <f>SUM(D4:D93)</f>
        <v>6.277569444444448</v>
      </c>
      <c r="E94" s="66"/>
      <c r="F94" s="67">
        <f>SUM(F4:F93)</f>
        <v>1902</v>
      </c>
      <c r="G94" s="68">
        <f>D94/F94</f>
        <v>0.0033005096973945575</v>
      </c>
      <c r="H94" s="50"/>
      <c r="I94" s="51"/>
      <c r="J94" s="50"/>
      <c r="K94" s="50"/>
      <c r="L94" s="50"/>
      <c r="M94" s="50"/>
      <c r="N94" s="52"/>
      <c r="O94" s="48"/>
      <c r="P94" s="48"/>
      <c r="Q94" s="49"/>
      <c r="R94" s="49"/>
      <c r="S94" s="48"/>
      <c r="T94" s="153">
        <f>SUM(T4:T93)</f>
        <v>1.283506944444444</v>
      </c>
      <c r="U94" s="154">
        <f>SUM(U4:U93)</f>
        <v>378</v>
      </c>
      <c r="V94" s="180">
        <f>T94/U94</f>
        <v>0.0033955210170487937</v>
      </c>
      <c r="W94" s="153">
        <f>SUM(W4:W93)</f>
        <v>1.0755208333333333</v>
      </c>
      <c r="X94" s="154">
        <f>SUM(X4:X93)</f>
        <v>318</v>
      </c>
      <c r="Y94" s="180">
        <f>W94/X94</f>
        <v>0.0033821409853249476</v>
      </c>
      <c r="Z94" s="181">
        <f>SUM(Z4:Z93)</f>
        <v>0.9273611111111112</v>
      </c>
      <c r="AA94" s="154">
        <f>SUM(AA4:AA93)</f>
        <v>282</v>
      </c>
      <c r="AB94" s="204">
        <f>Z94/AA94</f>
        <v>0.0032885145784081957</v>
      </c>
      <c r="AC94" s="156">
        <f>SUM(AC4:AC93)</f>
        <v>1.1093750000000004</v>
      </c>
      <c r="AD94" s="157">
        <f>SUM(AD4:AD93)</f>
        <v>342</v>
      </c>
      <c r="AE94" s="155">
        <f>AC94/AD94</f>
        <v>0.0032437865497076035</v>
      </c>
      <c r="AF94" s="156">
        <f>SUM(AF4:AF93)</f>
        <v>0.8436805555555557</v>
      </c>
      <c r="AG94" s="154">
        <f>SUM(AG4:AG93)</f>
        <v>264</v>
      </c>
      <c r="AH94" s="155">
        <f>AF94/AG94</f>
        <v>0.0031957596801346806</v>
      </c>
      <c r="AI94" s="156">
        <f>SUM(AI4:AI93)</f>
        <v>1.038125</v>
      </c>
      <c r="AJ94" s="154">
        <f>SUM(AJ4:AJ93)</f>
        <v>318</v>
      </c>
      <c r="AK94" s="155">
        <f>AI94/AJ94</f>
        <v>0.0032645440251572325</v>
      </c>
      <c r="AL94" s="156">
        <f>SUM(AL4:AL93)</f>
        <v>0</v>
      </c>
      <c r="AM94" s="388">
        <f>SUM(AM4:AM93)</f>
        <v>0</v>
      </c>
      <c r="AN94" s="155" t="e">
        <f>AL94/AM94</f>
        <v>#DIV/0!</v>
      </c>
      <c r="AO94" s="156">
        <f>SUM(AO4:AO93)</f>
        <v>0</v>
      </c>
      <c r="AP94" s="154">
        <f>SUM(AP4:AP93)</f>
        <v>0</v>
      </c>
      <c r="AQ94" s="155" t="e">
        <f>AO94/AP94</f>
        <v>#DIV/0!</v>
      </c>
      <c r="AR94" s="143">
        <f>D94+AO94</f>
        <v>6.277569444444448</v>
      </c>
      <c r="AS94" s="345"/>
      <c r="AT94" s="345"/>
      <c r="AU94" s="346"/>
      <c r="AV94" s="421"/>
      <c r="BF94" s="136"/>
      <c r="BG94" s="136"/>
      <c r="BH94" s="136"/>
      <c r="BI94" s="136"/>
      <c r="BJ94" s="136"/>
      <c r="BK94" s="136"/>
      <c r="BL94" s="136"/>
      <c r="BM94" s="136"/>
      <c r="BN94" s="136"/>
      <c r="BO94" s="136"/>
      <c r="BP94" s="136"/>
    </row>
    <row r="95" spans="1:68" ht="12.75">
      <c r="A95" s="75" t="s">
        <v>117</v>
      </c>
      <c r="B95" s="74"/>
      <c r="C95" s="75"/>
      <c r="D95" s="28"/>
      <c r="E95" s="58"/>
      <c r="F95" s="59"/>
      <c r="G95" s="55" t="s">
        <v>205</v>
      </c>
      <c r="H95" s="158">
        <v>63</v>
      </c>
      <c r="I95" s="158">
        <v>53</v>
      </c>
      <c r="J95" s="158">
        <v>47</v>
      </c>
      <c r="K95" s="158">
        <v>57</v>
      </c>
      <c r="L95" s="158">
        <v>44</v>
      </c>
      <c r="M95" s="158">
        <v>53</v>
      </c>
      <c r="N95" s="158"/>
      <c r="O95" s="160"/>
      <c r="P95" s="161">
        <f>SUM(H95:O95)</f>
        <v>317</v>
      </c>
      <c r="Q95" s="182" t="s">
        <v>265</v>
      </c>
      <c r="R95" s="49"/>
      <c r="S95" s="48"/>
      <c r="T95" s="25"/>
      <c r="U95" s="26"/>
      <c r="V95" s="336"/>
      <c r="W95" s="25"/>
      <c r="X95" s="26"/>
      <c r="Y95" s="336"/>
      <c r="Z95" s="25"/>
      <c r="AA95" s="26"/>
      <c r="AB95" s="337"/>
      <c r="AC95" s="25"/>
      <c r="AD95" s="39"/>
      <c r="AE95" s="27"/>
      <c r="AF95" s="25"/>
      <c r="AG95" s="26"/>
      <c r="AH95" s="27"/>
      <c r="AI95" s="25"/>
      <c r="AJ95" s="26"/>
      <c r="AK95" s="27"/>
      <c r="AL95" s="25"/>
      <c r="AM95" s="26"/>
      <c r="AN95" s="27"/>
      <c r="AO95" s="25"/>
      <c r="AP95" s="26"/>
      <c r="AQ95" s="27"/>
      <c r="AR95" s="338"/>
      <c r="BF95" s="136"/>
      <c r="BG95" s="136"/>
      <c r="BH95" s="136"/>
      <c r="BI95" s="136"/>
      <c r="BJ95" s="136"/>
      <c r="BK95" s="136"/>
      <c r="BL95" s="136"/>
      <c r="BM95" s="136"/>
      <c r="BN95" s="136"/>
      <c r="BO95" s="136"/>
      <c r="BP95" s="136"/>
    </row>
    <row r="96" spans="1:68" ht="12.75">
      <c r="A96" s="332"/>
      <c r="B96" s="49"/>
      <c r="C96" s="48"/>
      <c r="D96" s="28"/>
      <c r="E96" s="60"/>
      <c r="F96" s="56"/>
      <c r="G96" s="53" t="s">
        <v>264</v>
      </c>
      <c r="H96" s="162">
        <v>7</v>
      </c>
      <c r="I96" s="162">
        <v>6</v>
      </c>
      <c r="J96" s="162">
        <v>6</v>
      </c>
      <c r="K96" s="162">
        <v>7</v>
      </c>
      <c r="L96" s="162">
        <v>6</v>
      </c>
      <c r="M96" s="162">
        <v>8</v>
      </c>
      <c r="N96" s="162"/>
      <c r="O96" s="164"/>
      <c r="P96" s="165">
        <f>SUM(H96:O96)</f>
        <v>40</v>
      </c>
      <c r="R96" s="49"/>
      <c r="S96" s="48"/>
      <c r="T96" s="25"/>
      <c r="U96" s="26"/>
      <c r="V96" s="336"/>
      <c r="W96" s="25"/>
      <c r="X96" s="26"/>
      <c r="Y96" s="336"/>
      <c r="Z96" s="25"/>
      <c r="AA96" s="26"/>
      <c r="AB96" s="337"/>
      <c r="AC96" s="25"/>
      <c r="AD96" s="39"/>
      <c r="AE96" s="27"/>
      <c r="AF96" s="25"/>
      <c r="AG96" s="26"/>
      <c r="AH96" s="27"/>
      <c r="AI96" s="25"/>
      <c r="AJ96" s="26"/>
      <c r="AK96" s="27"/>
      <c r="AL96" s="25"/>
      <c r="AM96" s="26"/>
      <c r="AN96" s="27"/>
      <c r="AO96" s="25"/>
      <c r="AP96" s="26"/>
      <c r="AQ96" s="27"/>
      <c r="AR96" s="338"/>
      <c r="BF96" s="136"/>
      <c r="BG96" s="136"/>
      <c r="BH96" s="136"/>
      <c r="BI96" s="136"/>
      <c r="BJ96" s="136"/>
      <c r="BK96" s="136"/>
      <c r="BL96" s="136"/>
      <c r="BM96" s="136"/>
      <c r="BN96" s="136"/>
      <c r="BO96" s="136"/>
      <c r="BP96" s="136"/>
    </row>
    <row r="97" spans="1:68" ht="12.75">
      <c r="A97" s="332"/>
      <c r="B97" s="49"/>
      <c r="C97" s="48"/>
      <c r="D97" s="28"/>
      <c r="E97" s="61"/>
      <c r="F97" s="57"/>
      <c r="G97" s="54" t="s">
        <v>79</v>
      </c>
      <c r="H97" s="166">
        <f aca="true" t="shared" si="3" ref="H97:M97">H95*6</f>
        <v>378</v>
      </c>
      <c r="I97" s="166">
        <f t="shared" si="3"/>
        <v>318</v>
      </c>
      <c r="J97" s="166">
        <f t="shared" si="3"/>
        <v>282</v>
      </c>
      <c r="K97" s="166">
        <f t="shared" si="3"/>
        <v>342</v>
      </c>
      <c r="L97" s="166">
        <f t="shared" si="3"/>
        <v>264</v>
      </c>
      <c r="M97" s="166">
        <f t="shared" si="3"/>
        <v>318</v>
      </c>
      <c r="N97" s="166">
        <f>N95*6.2</f>
        <v>0</v>
      </c>
      <c r="O97" s="410">
        <f>AP94</f>
        <v>0</v>
      </c>
      <c r="P97" s="169">
        <f>SUM(H97:O97)</f>
        <v>1902</v>
      </c>
      <c r="Q97" s="264"/>
      <c r="R97" s="49"/>
      <c r="S97" s="48"/>
      <c r="T97" s="25"/>
      <c r="U97" s="26"/>
      <c r="V97" s="336"/>
      <c r="W97" s="25"/>
      <c r="X97" s="26"/>
      <c r="Y97" s="336"/>
      <c r="Z97" s="25"/>
      <c r="AA97" s="26"/>
      <c r="AB97" s="337"/>
      <c r="AC97" s="25"/>
      <c r="AD97" s="39"/>
      <c r="AE97" s="27"/>
      <c r="AF97" s="25"/>
      <c r="AG97" s="26"/>
      <c r="AH97" s="27"/>
      <c r="AI97" s="25"/>
      <c r="AJ97" s="26"/>
      <c r="AK97" s="27"/>
      <c r="AL97" s="25"/>
      <c r="AM97" s="26"/>
      <c r="AN97" s="27"/>
      <c r="AO97" s="25"/>
      <c r="AP97" s="26"/>
      <c r="AQ97" s="27"/>
      <c r="AR97" s="338"/>
      <c r="BF97" s="136"/>
      <c r="BG97" s="136"/>
      <c r="BH97" s="136"/>
      <c r="BI97" s="136"/>
      <c r="BJ97" s="136"/>
      <c r="BK97" s="136"/>
      <c r="BL97" s="136"/>
      <c r="BM97" s="136"/>
      <c r="BN97" s="136"/>
      <c r="BO97" s="136"/>
      <c r="BP97" s="136"/>
    </row>
    <row r="98" spans="1:68" ht="12.75">
      <c r="A98" s="332"/>
      <c r="B98" s="49"/>
      <c r="C98" s="48"/>
      <c r="D98" s="28"/>
      <c r="E98" s="61"/>
      <c r="F98" s="57"/>
      <c r="G98" s="54" t="s">
        <v>81</v>
      </c>
      <c r="H98" s="170">
        <v>0.2034722222222222</v>
      </c>
      <c r="I98" s="170">
        <v>0.2027777777777778</v>
      </c>
      <c r="J98" s="170">
        <v>0.19722222222222222</v>
      </c>
      <c r="K98" s="170">
        <v>0.19444444444444445</v>
      </c>
      <c r="L98" s="170">
        <v>0.19166666666666665</v>
      </c>
      <c r="M98" s="170">
        <v>0.19583333333333333</v>
      </c>
      <c r="N98" s="170"/>
      <c r="O98" s="170"/>
      <c r="P98" s="339">
        <v>0.19791666666666666</v>
      </c>
      <c r="R98" s="49"/>
      <c r="S98" s="48"/>
      <c r="T98" s="25"/>
      <c r="U98" s="26"/>
      <c r="V98" s="336"/>
      <c r="W98" s="25"/>
      <c r="X98" s="26"/>
      <c r="Y98" s="336"/>
      <c r="Z98" s="25"/>
      <c r="AA98" s="26"/>
      <c r="AB98" s="337"/>
      <c r="AC98" s="25"/>
      <c r="AD98" s="39"/>
      <c r="AE98" s="27"/>
      <c r="AF98" s="25"/>
      <c r="AG98" s="26"/>
      <c r="AH98" s="27"/>
      <c r="AI98" s="25"/>
      <c r="AJ98" s="26"/>
      <c r="AK98" s="27"/>
      <c r="AL98" s="25"/>
      <c r="AM98" s="26"/>
      <c r="AN98" s="27"/>
      <c r="AO98" s="25"/>
      <c r="AP98" s="26"/>
      <c r="AQ98" s="27"/>
      <c r="AR98" s="338"/>
      <c r="BF98" s="136"/>
      <c r="BG98" s="136"/>
      <c r="BH98" s="136"/>
      <c r="BI98" s="136"/>
      <c r="BJ98" s="136"/>
      <c r="BK98" s="136"/>
      <c r="BL98" s="136"/>
      <c r="BM98" s="136"/>
      <c r="BN98" s="136"/>
      <c r="BO98" s="136"/>
      <c r="BP98" s="136"/>
    </row>
    <row r="99" spans="1:68" ht="12.75">
      <c r="A99" s="332"/>
      <c r="B99" s="49"/>
      <c r="C99" s="48"/>
      <c r="D99" s="28"/>
      <c r="E99" s="61"/>
      <c r="F99" s="57"/>
      <c r="G99" s="54" t="s">
        <v>80</v>
      </c>
      <c r="H99" s="166" t="s">
        <v>69</v>
      </c>
      <c r="I99" s="166">
        <v>9</v>
      </c>
      <c r="J99" s="166"/>
      <c r="K99" s="166">
        <v>4</v>
      </c>
      <c r="L99" s="166">
        <v>4</v>
      </c>
      <c r="M99" s="166">
        <v>6</v>
      </c>
      <c r="N99" s="166"/>
      <c r="O99" s="172"/>
      <c r="P99" s="169">
        <f>SUM(I99:O99)</f>
        <v>23</v>
      </c>
      <c r="R99" s="49"/>
      <c r="S99" s="48"/>
      <c r="T99" s="25"/>
      <c r="U99" s="26"/>
      <c r="V99" s="336"/>
      <c r="W99" s="25"/>
      <c r="X99" s="26"/>
      <c r="Y99" s="336"/>
      <c r="Z99" s="25"/>
      <c r="AA99" s="26"/>
      <c r="AB99" s="337"/>
      <c r="AC99" s="25"/>
      <c r="AD99" s="39"/>
      <c r="AE99" s="27"/>
      <c r="AF99" s="25"/>
      <c r="AG99" s="26"/>
      <c r="AH99" s="27"/>
      <c r="AI99" s="25"/>
      <c r="AJ99" s="26"/>
      <c r="AK99" s="27"/>
      <c r="AL99" s="25"/>
      <c r="AM99" s="26"/>
      <c r="AN99" s="27"/>
      <c r="AO99" s="25"/>
      <c r="AP99" s="26"/>
      <c r="AQ99" s="27"/>
      <c r="AR99" s="338"/>
      <c r="BF99" s="136"/>
      <c r="BG99" s="136"/>
      <c r="BH99" s="136"/>
      <c r="BI99" s="136"/>
      <c r="BJ99" s="136"/>
      <c r="BK99" s="136"/>
      <c r="BL99" s="136"/>
      <c r="BM99" s="136"/>
      <c r="BN99" s="136"/>
      <c r="BO99" s="136"/>
      <c r="BP99" s="136"/>
    </row>
    <row r="100" spans="1:68" ht="12.75">
      <c r="A100" s="332"/>
      <c r="B100" s="49"/>
      <c r="C100" s="48"/>
      <c r="D100" s="28"/>
      <c r="E100" s="61"/>
      <c r="F100" s="57"/>
      <c r="G100" s="54" t="s">
        <v>250</v>
      </c>
      <c r="H100" s="166">
        <v>2</v>
      </c>
      <c r="I100" s="166">
        <v>1</v>
      </c>
      <c r="J100" s="166"/>
      <c r="K100" s="166"/>
      <c r="L100" s="166">
        <v>1</v>
      </c>
      <c r="M100" s="166"/>
      <c r="N100" s="166"/>
      <c r="O100" s="172"/>
      <c r="P100" s="169">
        <f>SUM(H100:O100)</f>
        <v>4</v>
      </c>
      <c r="R100" s="49"/>
      <c r="S100" s="48"/>
      <c r="T100" s="25"/>
      <c r="U100" s="26"/>
      <c r="V100" s="336"/>
      <c r="W100" s="25"/>
      <c r="X100" s="26"/>
      <c r="Y100" s="336"/>
      <c r="Z100" s="25"/>
      <c r="AA100" s="26"/>
      <c r="AB100" s="337"/>
      <c r="AC100" s="25"/>
      <c r="AD100" s="39"/>
      <c r="AE100" s="27"/>
      <c r="AF100" s="25"/>
      <c r="AG100" s="26"/>
      <c r="AH100" s="27"/>
      <c r="AI100" s="25"/>
      <c r="AJ100" s="26"/>
      <c r="AK100" s="27"/>
      <c r="AL100" s="25"/>
      <c r="AM100" s="26"/>
      <c r="AN100" s="27"/>
      <c r="AO100" s="25"/>
      <c r="AP100" s="26"/>
      <c r="AQ100" s="27"/>
      <c r="AR100" s="338"/>
      <c r="BF100" s="136"/>
      <c r="BG100" s="136"/>
      <c r="BH100" s="136"/>
      <c r="BI100" s="136"/>
      <c r="BJ100" s="136"/>
      <c r="BK100" s="136"/>
      <c r="BL100" s="136"/>
      <c r="BM100" s="136"/>
      <c r="BN100" s="136"/>
      <c r="BO100" s="136"/>
      <c r="BP100" s="136"/>
    </row>
    <row r="101" spans="1:68" ht="13.5" thickBot="1">
      <c r="A101" s="332"/>
      <c r="B101" s="49"/>
      <c r="C101" s="48"/>
      <c r="D101" s="28"/>
      <c r="E101" s="62"/>
      <c r="F101" s="63"/>
      <c r="G101" s="64" t="s">
        <v>87</v>
      </c>
      <c r="H101" s="173"/>
      <c r="I101" s="173"/>
      <c r="J101" s="173"/>
      <c r="K101" s="389"/>
      <c r="L101" s="173"/>
      <c r="M101" s="173"/>
      <c r="N101" s="173"/>
      <c r="O101" s="141"/>
      <c r="P101" s="174">
        <f>SUM(H101:O101)</f>
        <v>0</v>
      </c>
      <c r="R101" s="49"/>
      <c r="S101" s="48"/>
      <c r="T101" s="25"/>
      <c r="U101" s="26"/>
      <c r="V101" s="336"/>
      <c r="W101" s="25"/>
      <c r="X101" s="26"/>
      <c r="Y101" s="336"/>
      <c r="Z101" s="25"/>
      <c r="AA101" s="26"/>
      <c r="AB101" s="337"/>
      <c r="AC101" s="25"/>
      <c r="AD101" s="39"/>
      <c r="AE101" s="27"/>
      <c r="AF101" s="25"/>
      <c r="AG101" s="26"/>
      <c r="AH101" s="27"/>
      <c r="AI101" s="25"/>
      <c r="AJ101" s="26"/>
      <c r="AK101" s="27"/>
      <c r="AL101" s="25"/>
      <c r="AM101" s="26"/>
      <c r="AN101" s="27"/>
      <c r="AO101" s="25"/>
      <c r="AP101" s="26"/>
      <c r="AQ101" s="27"/>
      <c r="AR101" s="338"/>
      <c r="BF101" s="136"/>
      <c r="BG101" s="136"/>
      <c r="BH101" s="136"/>
      <c r="BI101" s="136"/>
      <c r="BJ101" s="136"/>
      <c r="BK101" s="136"/>
      <c r="BL101" s="136"/>
      <c r="BM101" s="136"/>
      <c r="BN101" s="136"/>
      <c r="BO101" s="136"/>
      <c r="BP101" s="136"/>
    </row>
    <row r="102" spans="1:68" ht="13.5" thickBot="1">
      <c r="A102" s="332"/>
      <c r="B102" s="49"/>
      <c r="C102" s="48"/>
      <c r="D102" s="28"/>
      <c r="E102" s="333"/>
      <c r="F102" s="334"/>
      <c r="G102" s="335"/>
      <c r="H102" s="50"/>
      <c r="I102" s="51"/>
      <c r="J102" s="50"/>
      <c r="K102" s="50"/>
      <c r="L102" s="50"/>
      <c r="M102" s="50"/>
      <c r="N102" s="52"/>
      <c r="O102" s="48"/>
      <c r="P102" s="48"/>
      <c r="Q102" s="49"/>
      <c r="R102" s="49"/>
      <c r="S102" s="48"/>
      <c r="T102" s="25"/>
      <c r="U102" s="26"/>
      <c r="V102" s="336"/>
      <c r="W102" s="25"/>
      <c r="X102" s="26"/>
      <c r="Y102" s="336"/>
      <c r="Z102" s="25"/>
      <c r="AA102" s="26"/>
      <c r="AB102" s="337"/>
      <c r="AC102" s="25"/>
      <c r="AD102" s="39"/>
      <c r="AE102" s="27"/>
      <c r="AF102" s="25"/>
      <c r="AG102" s="26"/>
      <c r="AH102" s="27"/>
      <c r="AI102" s="25"/>
      <c r="AJ102" s="26"/>
      <c r="AK102" s="27"/>
      <c r="AL102" s="25"/>
      <c r="AM102" s="26"/>
      <c r="AN102" s="27"/>
      <c r="AO102" s="25"/>
      <c r="AP102" s="26"/>
      <c r="AQ102" s="27"/>
      <c r="AR102" s="338"/>
      <c r="BF102" s="136"/>
      <c r="BG102" s="136"/>
      <c r="BH102" s="136"/>
      <c r="BI102" s="136"/>
      <c r="BJ102" s="136"/>
      <c r="BK102" s="136"/>
      <c r="BL102" s="136"/>
      <c r="BM102" s="136"/>
      <c r="BN102" s="136"/>
      <c r="BO102" s="136"/>
      <c r="BP102" s="136"/>
    </row>
    <row r="103" spans="1:68" ht="12.75">
      <c r="A103" s="332"/>
      <c r="B103" s="49"/>
      <c r="C103" s="48"/>
      <c r="D103" s="28"/>
      <c r="E103" s="58"/>
      <c r="F103" s="59"/>
      <c r="G103" s="55" t="s">
        <v>176</v>
      </c>
      <c r="H103" s="158">
        <v>55</v>
      </c>
      <c r="I103" s="158">
        <v>49</v>
      </c>
      <c r="J103" s="158">
        <v>51</v>
      </c>
      <c r="K103" s="158">
        <v>48</v>
      </c>
      <c r="L103" s="158">
        <v>48</v>
      </c>
      <c r="M103" s="158">
        <v>50</v>
      </c>
      <c r="N103" s="158">
        <v>45</v>
      </c>
      <c r="O103" s="160">
        <v>28</v>
      </c>
      <c r="P103" s="161">
        <v>374</v>
      </c>
      <c r="Q103" s="182" t="s">
        <v>195</v>
      </c>
      <c r="R103" s="49"/>
      <c r="S103" s="48"/>
      <c r="T103" s="25"/>
      <c r="U103" s="26"/>
      <c r="V103" s="336"/>
      <c r="W103" s="25"/>
      <c r="X103" s="26"/>
      <c r="Y103" s="336"/>
      <c r="Z103" s="25"/>
      <c r="AA103" s="26"/>
      <c r="AB103" s="337"/>
      <c r="AC103" s="25"/>
      <c r="AD103" s="39"/>
      <c r="AE103" s="27"/>
      <c r="AF103" s="25"/>
      <c r="AG103" s="26"/>
      <c r="AH103" s="27"/>
      <c r="AI103" s="25"/>
      <c r="AJ103" s="26"/>
      <c r="AK103" s="27"/>
      <c r="AL103" s="25"/>
      <c r="AM103" s="26"/>
      <c r="AN103" s="27"/>
      <c r="AO103" s="25"/>
      <c r="AP103" s="26"/>
      <c r="AQ103" s="27"/>
      <c r="AR103" s="338"/>
      <c r="BF103" s="136"/>
      <c r="BG103" s="136"/>
      <c r="BH103" s="136"/>
      <c r="BI103" s="136"/>
      <c r="BJ103" s="136"/>
      <c r="BK103" s="136"/>
      <c r="BL103" s="136"/>
      <c r="BM103" s="136"/>
      <c r="BN103" s="136"/>
      <c r="BO103" s="136"/>
      <c r="BP103" s="136"/>
    </row>
    <row r="104" spans="1:68" ht="12.75">
      <c r="A104" s="332"/>
      <c r="B104" s="49"/>
      <c r="C104" s="48"/>
      <c r="D104" s="28"/>
      <c r="E104" s="60"/>
      <c r="F104" s="56"/>
      <c r="G104" s="53" t="s">
        <v>191</v>
      </c>
      <c r="H104" s="162">
        <v>3</v>
      </c>
      <c r="I104" s="162">
        <v>4</v>
      </c>
      <c r="J104" s="162">
        <v>4</v>
      </c>
      <c r="K104" s="162">
        <v>5</v>
      </c>
      <c r="L104" s="162">
        <v>5</v>
      </c>
      <c r="M104" s="162">
        <v>6</v>
      </c>
      <c r="N104" s="162">
        <v>4</v>
      </c>
      <c r="O104" s="164">
        <v>3</v>
      </c>
      <c r="P104" s="165">
        <v>34</v>
      </c>
      <c r="R104" s="49"/>
      <c r="S104" s="48"/>
      <c r="T104" s="25"/>
      <c r="U104" s="26"/>
      <c r="V104" s="336"/>
      <c r="W104" s="25"/>
      <c r="X104" s="26"/>
      <c r="Y104" s="336"/>
      <c r="Z104" s="25"/>
      <c r="AA104" s="26"/>
      <c r="AB104" s="337"/>
      <c r="AC104" s="25"/>
      <c r="AD104" s="39"/>
      <c r="AE104" s="27"/>
      <c r="AF104" s="25"/>
      <c r="AG104" s="26"/>
      <c r="AH104" s="27"/>
      <c r="AI104" s="25"/>
      <c r="AJ104" s="26"/>
      <c r="AK104" s="27"/>
      <c r="AL104" s="25"/>
      <c r="AM104" s="26"/>
      <c r="AN104" s="27"/>
      <c r="AO104" s="25"/>
      <c r="AP104" s="26"/>
      <c r="AQ104" s="27"/>
      <c r="AR104" s="338"/>
      <c r="BF104" s="136"/>
      <c r="BG104" s="136"/>
      <c r="BH104" s="136"/>
      <c r="BI104" s="136"/>
      <c r="BJ104" s="136"/>
      <c r="BK104" s="136"/>
      <c r="BL104" s="136"/>
      <c r="BM104" s="136"/>
      <c r="BN104" s="136"/>
      <c r="BO104" s="136"/>
      <c r="BP104" s="136"/>
    </row>
    <row r="105" spans="1:68" ht="12.75">
      <c r="A105" s="332"/>
      <c r="B105" s="49"/>
      <c r="C105" s="48"/>
      <c r="D105" s="28"/>
      <c r="E105" s="61"/>
      <c r="F105" s="57"/>
      <c r="G105" s="54" t="s">
        <v>79</v>
      </c>
      <c r="H105" s="166">
        <v>330</v>
      </c>
      <c r="I105" s="166">
        <v>294</v>
      </c>
      <c r="J105" s="166">
        <v>306</v>
      </c>
      <c r="K105" s="166">
        <v>288</v>
      </c>
      <c r="L105" s="166">
        <v>288</v>
      </c>
      <c r="M105" s="166">
        <v>300</v>
      </c>
      <c r="N105" s="166">
        <v>279</v>
      </c>
      <c r="O105" s="410">
        <v>174.6</v>
      </c>
      <c r="P105" s="169">
        <v>2259.6</v>
      </c>
      <c r="Q105" s="264"/>
      <c r="R105" s="49"/>
      <c r="S105" s="48"/>
      <c r="T105" s="25"/>
      <c r="U105" s="26"/>
      <c r="V105" s="336"/>
      <c r="W105" s="25"/>
      <c r="X105" s="26"/>
      <c r="Y105" s="336"/>
      <c r="Z105" s="25"/>
      <c r="AA105" s="26"/>
      <c r="AB105" s="337"/>
      <c r="AC105" s="25"/>
      <c r="AD105" s="39"/>
      <c r="AE105" s="27"/>
      <c r="AF105" s="25"/>
      <c r="AG105" s="26"/>
      <c r="AH105" s="27"/>
      <c r="AI105" s="25"/>
      <c r="AJ105" s="26"/>
      <c r="AK105" s="27"/>
      <c r="AL105" s="25"/>
      <c r="AM105" s="26"/>
      <c r="AN105" s="27"/>
      <c r="AO105" s="25"/>
      <c r="AP105" s="26"/>
      <c r="AQ105" s="27"/>
      <c r="AR105" s="338"/>
      <c r="BF105" s="136"/>
      <c r="BG105" s="136"/>
      <c r="BH105" s="136"/>
      <c r="BI105" s="136"/>
      <c r="BJ105" s="136"/>
      <c r="BK105" s="136"/>
      <c r="BL105" s="136"/>
      <c r="BM105" s="136"/>
      <c r="BN105" s="136"/>
      <c r="BO105" s="136"/>
      <c r="BP105" s="136"/>
    </row>
    <row r="106" spans="1:68" ht="12.75">
      <c r="A106" s="332"/>
      <c r="B106" s="49"/>
      <c r="C106" s="48"/>
      <c r="D106" s="28"/>
      <c r="E106" s="61"/>
      <c r="F106" s="57"/>
      <c r="G106" s="54" t="s">
        <v>81</v>
      </c>
      <c r="H106" s="170">
        <v>0.1986111111111111</v>
      </c>
      <c r="I106" s="170">
        <v>0.19444444444444445</v>
      </c>
      <c r="J106" s="170">
        <v>0.1986111111111111</v>
      </c>
      <c r="K106" s="170">
        <v>0.20833333333333334</v>
      </c>
      <c r="L106" s="170">
        <v>0.19375</v>
      </c>
      <c r="M106" s="170">
        <v>0.18888888888888888</v>
      </c>
      <c r="N106" s="170">
        <v>0.19236111111111112</v>
      </c>
      <c r="O106" s="170">
        <v>0.1986111111111111</v>
      </c>
      <c r="P106" s="339">
        <v>0.19652777777777777</v>
      </c>
      <c r="R106" s="49"/>
      <c r="S106" s="48"/>
      <c r="T106" s="25"/>
      <c r="U106" s="26"/>
      <c r="V106" s="336"/>
      <c r="W106" s="25"/>
      <c r="X106" s="26"/>
      <c r="Y106" s="336"/>
      <c r="Z106" s="25"/>
      <c r="AA106" s="26"/>
      <c r="AB106" s="337"/>
      <c r="AC106" s="25"/>
      <c r="AD106" s="39"/>
      <c r="AE106" s="27"/>
      <c r="AF106" s="25"/>
      <c r="AG106" s="26"/>
      <c r="AH106" s="27"/>
      <c r="AI106" s="25"/>
      <c r="AJ106" s="26"/>
      <c r="AK106" s="27"/>
      <c r="AL106" s="25"/>
      <c r="AM106" s="26"/>
      <c r="AN106" s="27"/>
      <c r="AO106" s="25"/>
      <c r="AP106" s="26"/>
      <c r="AQ106" s="27"/>
      <c r="AR106" s="338"/>
      <c r="BF106" s="136"/>
      <c r="BG106" s="136"/>
      <c r="BH106" s="136"/>
      <c r="BI106" s="136"/>
      <c r="BJ106" s="136"/>
      <c r="BK106" s="136"/>
      <c r="BL106" s="136"/>
      <c r="BM106" s="136"/>
      <c r="BN106" s="136"/>
      <c r="BO106" s="136"/>
      <c r="BP106" s="136"/>
    </row>
    <row r="107" spans="1:68" ht="12.75">
      <c r="A107" s="332"/>
      <c r="B107" s="49"/>
      <c r="C107" s="48"/>
      <c r="D107" s="28"/>
      <c r="E107" s="61"/>
      <c r="F107" s="57"/>
      <c r="G107" s="54" t="s">
        <v>80</v>
      </c>
      <c r="H107" s="166" t="s">
        <v>69</v>
      </c>
      <c r="I107" s="166">
        <v>9</v>
      </c>
      <c r="J107" s="166">
        <v>5</v>
      </c>
      <c r="K107" s="166">
        <v>4</v>
      </c>
      <c r="L107" s="166">
        <v>1</v>
      </c>
      <c r="M107" s="166">
        <v>5</v>
      </c>
      <c r="N107" s="166">
        <v>3</v>
      </c>
      <c r="O107" s="172"/>
      <c r="P107" s="169">
        <v>27</v>
      </c>
      <c r="R107" s="49"/>
      <c r="S107" s="48"/>
      <c r="T107" s="25"/>
      <c r="U107" s="26"/>
      <c r="V107" s="336"/>
      <c r="W107" s="25"/>
      <c r="X107" s="26"/>
      <c r="Y107" s="336"/>
      <c r="Z107" s="25"/>
      <c r="AA107" s="26"/>
      <c r="AB107" s="337"/>
      <c r="AC107" s="25"/>
      <c r="AD107" s="39"/>
      <c r="AE107" s="27"/>
      <c r="AF107" s="25"/>
      <c r="AG107" s="26"/>
      <c r="AH107" s="27"/>
      <c r="AI107" s="25"/>
      <c r="AJ107" s="26"/>
      <c r="AK107" s="27"/>
      <c r="AL107" s="25"/>
      <c r="AM107" s="26"/>
      <c r="AN107" s="27"/>
      <c r="AO107" s="25"/>
      <c r="AP107" s="26"/>
      <c r="AQ107" s="27"/>
      <c r="AR107" s="338"/>
      <c r="BF107" s="136"/>
      <c r="BG107" s="136"/>
      <c r="BH107" s="136"/>
      <c r="BI107" s="136"/>
      <c r="BJ107" s="136"/>
      <c r="BK107" s="136"/>
      <c r="BL107" s="136"/>
      <c r="BM107" s="136"/>
      <c r="BN107" s="136"/>
      <c r="BO107" s="136"/>
      <c r="BP107" s="136"/>
    </row>
    <row r="108" spans="1:68" ht="13.5" thickBot="1">
      <c r="A108" s="332"/>
      <c r="B108" s="49"/>
      <c r="C108" s="48"/>
      <c r="D108" s="28"/>
      <c r="E108" s="62"/>
      <c r="F108" s="63"/>
      <c r="G108" s="64" t="s">
        <v>87</v>
      </c>
      <c r="H108" s="173"/>
      <c r="I108" s="173"/>
      <c r="J108" s="173"/>
      <c r="K108" s="389">
        <v>2</v>
      </c>
      <c r="L108" s="173"/>
      <c r="M108" s="173"/>
      <c r="N108" s="173"/>
      <c r="O108" s="141"/>
      <c r="P108" s="174">
        <v>2</v>
      </c>
      <c r="R108" s="49"/>
      <c r="S108" s="48"/>
      <c r="T108" s="25"/>
      <c r="U108" s="26"/>
      <c r="V108" s="336"/>
      <c r="W108" s="25"/>
      <c r="X108" s="26"/>
      <c r="Y108" s="336"/>
      <c r="Z108" s="25"/>
      <c r="AA108" s="26"/>
      <c r="AB108" s="337"/>
      <c r="AC108" s="25"/>
      <c r="AD108" s="39"/>
      <c r="AE108" s="27"/>
      <c r="AF108" s="25"/>
      <c r="AG108" s="26"/>
      <c r="AH108" s="27"/>
      <c r="AI108" s="25"/>
      <c r="AJ108" s="26"/>
      <c r="AK108" s="27"/>
      <c r="AL108" s="25"/>
      <c r="AM108" s="26"/>
      <c r="AN108" s="27"/>
      <c r="AO108" s="25"/>
      <c r="AP108" s="26"/>
      <c r="AQ108" s="27"/>
      <c r="AR108" s="338"/>
      <c r="BF108" s="136"/>
      <c r="BG108" s="136"/>
      <c r="BH108" s="136"/>
      <c r="BI108" s="136"/>
      <c r="BJ108" s="136"/>
      <c r="BK108" s="136"/>
      <c r="BL108" s="136"/>
      <c r="BM108" s="136"/>
      <c r="BN108" s="136"/>
      <c r="BO108" s="136"/>
      <c r="BP108" s="136"/>
    </row>
    <row r="109" spans="1:68" ht="13.5" thickBot="1">
      <c r="A109" s="332"/>
      <c r="B109" s="49"/>
      <c r="C109" s="48"/>
      <c r="D109" s="28"/>
      <c r="E109" s="333"/>
      <c r="F109" s="334"/>
      <c r="G109" s="335"/>
      <c r="H109" s="50"/>
      <c r="I109" s="51"/>
      <c r="J109" s="50"/>
      <c r="K109" s="50"/>
      <c r="L109" s="50"/>
      <c r="M109" s="50"/>
      <c r="N109" s="52"/>
      <c r="O109" s="48"/>
      <c r="P109" s="48"/>
      <c r="Q109" s="49"/>
      <c r="R109" s="49"/>
      <c r="S109" s="48"/>
      <c r="T109" s="25"/>
      <c r="U109" s="26"/>
      <c r="V109" s="336"/>
      <c r="W109" s="25"/>
      <c r="X109" s="26"/>
      <c r="Y109" s="336"/>
      <c r="Z109" s="25"/>
      <c r="AA109" s="26"/>
      <c r="AB109" s="337"/>
      <c r="AC109" s="25"/>
      <c r="AD109" s="39"/>
      <c r="AE109" s="27"/>
      <c r="AF109" s="25"/>
      <c r="AG109" s="26"/>
      <c r="AH109" s="27"/>
      <c r="AI109" s="25"/>
      <c r="AJ109" s="26"/>
      <c r="AK109" s="27"/>
      <c r="AL109" s="25"/>
      <c r="AM109" s="26"/>
      <c r="AN109" s="27"/>
      <c r="AO109" s="25"/>
      <c r="AP109" s="26"/>
      <c r="AQ109" s="27"/>
      <c r="AR109" s="338"/>
      <c r="BF109" s="136"/>
      <c r="BG109" s="136"/>
      <c r="BH109" s="136"/>
      <c r="BI109" s="136"/>
      <c r="BJ109" s="136"/>
      <c r="BK109" s="136"/>
      <c r="BL109" s="136"/>
      <c r="BM109" s="136"/>
      <c r="BN109" s="136"/>
      <c r="BO109" s="136"/>
      <c r="BP109" s="136"/>
    </row>
    <row r="110" spans="2:68" ht="12.75">
      <c r="B110" s="18"/>
      <c r="D110" s="18"/>
      <c r="E110" s="58"/>
      <c r="F110" s="59"/>
      <c r="G110" s="55" t="s">
        <v>118</v>
      </c>
      <c r="H110" s="158">
        <v>59</v>
      </c>
      <c r="I110" s="158">
        <v>57</v>
      </c>
      <c r="J110" s="158">
        <v>58</v>
      </c>
      <c r="K110" s="158">
        <v>56</v>
      </c>
      <c r="L110" s="158">
        <v>57</v>
      </c>
      <c r="M110" s="158">
        <v>55</v>
      </c>
      <c r="N110" s="158">
        <v>51</v>
      </c>
      <c r="O110" s="160">
        <v>28</v>
      </c>
      <c r="P110" s="161">
        <f>SUM(H110:O110)</f>
        <v>421</v>
      </c>
      <c r="Q110" s="182" t="s">
        <v>150</v>
      </c>
      <c r="AR110" s="144">
        <v>2627</v>
      </c>
      <c r="BF110" s="136"/>
      <c r="BG110" s="136"/>
      <c r="BH110" s="136"/>
      <c r="BI110" s="136"/>
      <c r="BJ110" s="136"/>
      <c r="BK110" s="136"/>
      <c r="BL110" s="136"/>
      <c r="BM110" s="136"/>
      <c r="BN110" s="136"/>
      <c r="BO110" s="136"/>
      <c r="BP110" s="136"/>
    </row>
    <row r="111" spans="4:68" ht="12.75">
      <c r="D111" s="28"/>
      <c r="E111" s="60"/>
      <c r="F111" s="56"/>
      <c r="G111" s="53" t="s">
        <v>138</v>
      </c>
      <c r="H111" s="162">
        <v>8</v>
      </c>
      <c r="I111" s="162">
        <v>7</v>
      </c>
      <c r="J111" s="162">
        <v>7</v>
      </c>
      <c r="K111" s="162">
        <v>9</v>
      </c>
      <c r="L111" s="162">
        <v>6</v>
      </c>
      <c r="M111" s="162">
        <v>8</v>
      </c>
      <c r="N111" s="162">
        <v>7</v>
      </c>
      <c r="O111" s="164">
        <v>4</v>
      </c>
      <c r="P111" s="165">
        <f>SUM(H111:O111)</f>
        <v>56</v>
      </c>
      <c r="T111" s="25"/>
      <c r="U111" s="26"/>
      <c r="V111" s="27"/>
      <c r="W111" s="25"/>
      <c r="X111" s="26" t="s">
        <v>69</v>
      </c>
      <c r="Y111" s="27"/>
      <c r="Z111" s="25"/>
      <c r="AA111" s="26"/>
      <c r="AB111" s="27"/>
      <c r="AC111" s="36"/>
      <c r="AD111" s="39"/>
      <c r="AE111" s="27"/>
      <c r="AF111" s="25"/>
      <c r="AG111" s="26"/>
      <c r="AH111" s="27"/>
      <c r="AI111" s="25"/>
      <c r="AJ111" s="26"/>
      <c r="AK111" s="27"/>
      <c r="AL111" s="25"/>
      <c r="AM111" s="26"/>
      <c r="AN111" s="27"/>
      <c r="AO111" s="29"/>
      <c r="AP111" s="29"/>
      <c r="AQ111" s="77" t="s">
        <v>92</v>
      </c>
      <c r="BF111" s="136"/>
      <c r="BG111" s="136"/>
      <c r="BH111" s="136"/>
      <c r="BI111" s="136"/>
      <c r="BJ111" s="136"/>
      <c r="BK111" s="136"/>
      <c r="BL111" s="136"/>
      <c r="BM111" s="136"/>
      <c r="BN111" s="136"/>
      <c r="BO111" s="136"/>
      <c r="BP111" s="136"/>
    </row>
    <row r="112" spans="5:68" ht="12.75">
      <c r="E112" s="61"/>
      <c r="F112" s="57"/>
      <c r="G112" s="54" t="s">
        <v>79</v>
      </c>
      <c r="H112" s="166">
        <f aca="true" t="shared" si="4" ref="H112:M112">H110*6</f>
        <v>354</v>
      </c>
      <c r="I112" s="166">
        <f t="shared" si="4"/>
        <v>342</v>
      </c>
      <c r="J112" s="166">
        <f t="shared" si="4"/>
        <v>348</v>
      </c>
      <c r="K112" s="166">
        <f t="shared" si="4"/>
        <v>336</v>
      </c>
      <c r="L112" s="166">
        <f t="shared" si="4"/>
        <v>342</v>
      </c>
      <c r="M112" s="166">
        <f t="shared" si="4"/>
        <v>330</v>
      </c>
      <c r="N112" s="166">
        <f>N110*6.2</f>
        <v>316.2</v>
      </c>
      <c r="O112" s="168">
        <f>AP94</f>
        <v>0</v>
      </c>
      <c r="P112" s="169">
        <f>SUM(H112:O112)</f>
        <v>2368.2</v>
      </c>
      <c r="Q112" s="264"/>
      <c r="R112" s="265"/>
      <c r="S112" s="147"/>
      <c r="T112" s="148"/>
      <c r="BF112" s="136"/>
      <c r="BG112" s="136"/>
      <c r="BH112" s="136"/>
      <c r="BI112" s="136"/>
      <c r="BJ112" s="136"/>
      <c r="BK112" s="136"/>
      <c r="BL112" s="136"/>
      <c r="BM112" s="136"/>
      <c r="BN112" s="136"/>
      <c r="BO112" s="136"/>
      <c r="BP112" s="136"/>
    </row>
    <row r="113" spans="5:20" ht="12.75">
      <c r="E113" s="61"/>
      <c r="F113" s="57"/>
      <c r="G113" s="54" t="s">
        <v>81</v>
      </c>
      <c r="H113" s="170">
        <v>0.22083333333333333</v>
      </c>
      <c r="I113" s="170">
        <v>0.20972222222222223</v>
      </c>
      <c r="J113" s="170">
        <v>0.20625</v>
      </c>
      <c r="K113" s="170">
        <v>0.21597222222222223</v>
      </c>
      <c r="L113" s="170">
        <v>0.2347222222222222</v>
      </c>
      <c r="M113" s="170">
        <v>0.20833333333333334</v>
      </c>
      <c r="N113" s="170">
        <v>0.2034722222222222</v>
      </c>
      <c r="O113" s="170">
        <v>0.2041666666666667</v>
      </c>
      <c r="P113" s="177">
        <v>0.21319444444444444</v>
      </c>
      <c r="R113" s="149"/>
      <c r="S113" s="147"/>
      <c r="T113" s="148"/>
    </row>
    <row r="114" spans="5:20" ht="12.75">
      <c r="E114" s="61"/>
      <c r="F114" s="57"/>
      <c r="G114" s="54" t="s">
        <v>80</v>
      </c>
      <c r="H114" s="166" t="s">
        <v>69</v>
      </c>
      <c r="I114" s="166">
        <v>6</v>
      </c>
      <c r="J114" s="166">
        <v>6</v>
      </c>
      <c r="K114" s="166">
        <v>5</v>
      </c>
      <c r="L114" s="166">
        <v>6</v>
      </c>
      <c r="M114" s="166">
        <v>1</v>
      </c>
      <c r="N114" s="166">
        <v>2</v>
      </c>
      <c r="O114" s="172">
        <v>1</v>
      </c>
      <c r="P114" s="169">
        <f>SUM(I114:O114)</f>
        <v>27</v>
      </c>
      <c r="R114" s="150"/>
      <c r="S114" s="147"/>
      <c r="T114" s="148"/>
    </row>
    <row r="115" spans="5:20" ht="13.5" thickBot="1">
      <c r="E115" s="62"/>
      <c r="F115" s="63"/>
      <c r="G115" s="64" t="s">
        <v>87</v>
      </c>
      <c r="H115" s="173">
        <v>2</v>
      </c>
      <c r="I115" s="173">
        <v>2</v>
      </c>
      <c r="J115" s="173">
        <v>2</v>
      </c>
      <c r="K115" s="173">
        <v>2</v>
      </c>
      <c r="L115" s="173">
        <v>5</v>
      </c>
      <c r="M115" s="173">
        <v>1</v>
      </c>
      <c r="N115" s="173">
        <v>2</v>
      </c>
      <c r="O115" s="141">
        <v>2</v>
      </c>
      <c r="P115" s="174">
        <f>SUM(H115:O115)</f>
        <v>18</v>
      </c>
      <c r="R115" s="151"/>
      <c r="S115" s="147"/>
      <c r="T115" s="148"/>
    </row>
    <row r="116" spans="1:20" ht="13.5" thickBot="1">
      <c r="A116" s="135"/>
      <c r="B116" s="16"/>
      <c r="C116" s="136"/>
      <c r="D116" s="137"/>
      <c r="E116" s="138"/>
      <c r="F116" s="16"/>
      <c r="G116" s="139"/>
      <c r="R116" s="152"/>
      <c r="S116" s="147"/>
      <c r="T116" s="148"/>
    </row>
    <row r="117" spans="1:20" ht="12.75">
      <c r="A117" s="135"/>
      <c r="B117" s="16"/>
      <c r="C117" s="136"/>
      <c r="D117" s="137"/>
      <c r="E117" s="58"/>
      <c r="F117" s="59"/>
      <c r="G117" s="55" t="s">
        <v>119</v>
      </c>
      <c r="H117" s="158">
        <v>57</v>
      </c>
      <c r="I117" s="158">
        <v>54</v>
      </c>
      <c r="J117" s="158">
        <v>53</v>
      </c>
      <c r="K117" s="158">
        <v>62</v>
      </c>
      <c r="L117" s="158">
        <v>65</v>
      </c>
      <c r="M117" s="158">
        <v>52</v>
      </c>
      <c r="N117" s="159">
        <v>55</v>
      </c>
      <c r="O117" s="160">
        <v>37</v>
      </c>
      <c r="P117" s="161">
        <f>SUM(H117:O117)</f>
        <v>435</v>
      </c>
      <c r="Q117" s="182" t="s">
        <v>128</v>
      </c>
      <c r="R117" s="152"/>
      <c r="S117" s="147"/>
      <c r="T117" s="148"/>
    </row>
    <row r="118" spans="1:20" ht="12.75">
      <c r="A118" s="135"/>
      <c r="B118" s="16"/>
      <c r="C118" s="136"/>
      <c r="D118" s="137"/>
      <c r="E118" s="60"/>
      <c r="F118" s="56"/>
      <c r="G118" s="53" t="s">
        <v>101</v>
      </c>
      <c r="H118" s="162">
        <v>11</v>
      </c>
      <c r="I118" s="162">
        <v>8</v>
      </c>
      <c r="J118" s="162">
        <v>8</v>
      </c>
      <c r="K118" s="162">
        <v>11</v>
      </c>
      <c r="L118" s="162">
        <v>13</v>
      </c>
      <c r="M118" s="162">
        <v>9</v>
      </c>
      <c r="N118" s="163">
        <v>12</v>
      </c>
      <c r="O118" s="164">
        <v>8</v>
      </c>
      <c r="P118" s="165">
        <f>SUM(H118:O118)</f>
        <v>80</v>
      </c>
      <c r="R118" s="152"/>
      <c r="S118" s="147"/>
      <c r="T118" s="148"/>
    </row>
    <row r="119" spans="1:20" ht="12.75">
      <c r="A119" s="135"/>
      <c r="B119" s="16"/>
      <c r="C119" s="136"/>
      <c r="D119" s="137"/>
      <c r="E119" s="61"/>
      <c r="F119" s="57"/>
      <c r="G119" s="54" t="s">
        <v>79</v>
      </c>
      <c r="H119" s="166">
        <f aca="true" t="shared" si="5" ref="H119:M119">H117*6</f>
        <v>342</v>
      </c>
      <c r="I119" s="166">
        <f t="shared" si="5"/>
        <v>324</v>
      </c>
      <c r="J119" s="166">
        <f t="shared" si="5"/>
        <v>318</v>
      </c>
      <c r="K119" s="166">
        <f t="shared" si="5"/>
        <v>372</v>
      </c>
      <c r="L119" s="166">
        <f t="shared" si="5"/>
        <v>390</v>
      </c>
      <c r="M119" s="166">
        <f t="shared" si="5"/>
        <v>312</v>
      </c>
      <c r="N119" s="167">
        <v>359</v>
      </c>
      <c r="O119" s="168">
        <v>210</v>
      </c>
      <c r="P119" s="169">
        <f>SUM(H119:O119)</f>
        <v>2627</v>
      </c>
      <c r="R119" s="152"/>
      <c r="S119" s="147"/>
      <c r="T119" s="148"/>
    </row>
    <row r="120" spans="1:20" ht="12.75">
      <c r="A120" s="135"/>
      <c r="B120" s="16"/>
      <c r="C120" s="136"/>
      <c r="D120" s="137"/>
      <c r="E120" s="61"/>
      <c r="F120" s="57"/>
      <c r="G120" s="54" t="s">
        <v>81</v>
      </c>
      <c r="H120" s="170">
        <v>0.2027777777777778</v>
      </c>
      <c r="I120" s="170">
        <v>0.19930555555555554</v>
      </c>
      <c r="J120" s="170">
        <v>0.21597222222222223</v>
      </c>
      <c r="K120" s="170">
        <v>0.22083333333333333</v>
      </c>
      <c r="L120" s="170">
        <v>0.21736111111111112</v>
      </c>
      <c r="M120" s="170">
        <v>0.2354166666666667</v>
      </c>
      <c r="N120" s="175">
        <v>0.2111111111111111</v>
      </c>
      <c r="O120" s="176">
        <v>0.21944444444444444</v>
      </c>
      <c r="P120" s="177">
        <v>0.21458333333333335</v>
      </c>
      <c r="R120" s="152"/>
      <c r="S120" s="147"/>
      <c r="T120" s="148"/>
    </row>
    <row r="121" spans="1:20" ht="12.75">
      <c r="A121" s="135"/>
      <c r="B121" s="16"/>
      <c r="C121" s="136"/>
      <c r="D121" s="137"/>
      <c r="E121" s="61"/>
      <c r="F121" s="57"/>
      <c r="G121" s="54" t="s">
        <v>80</v>
      </c>
      <c r="H121" s="166"/>
      <c r="I121" s="166">
        <v>8</v>
      </c>
      <c r="J121" s="166">
        <v>2</v>
      </c>
      <c r="K121" s="166">
        <v>4</v>
      </c>
      <c r="L121" s="166">
        <v>9</v>
      </c>
      <c r="M121" s="166">
        <v>3</v>
      </c>
      <c r="N121" s="171">
        <v>5</v>
      </c>
      <c r="O121" s="172">
        <v>2</v>
      </c>
      <c r="P121" s="169">
        <f>SUM(I121:O121)</f>
        <v>33</v>
      </c>
      <c r="R121" s="152"/>
      <c r="S121" s="147"/>
      <c r="T121" s="148"/>
    </row>
    <row r="122" spans="1:20" ht="13.5" thickBot="1">
      <c r="A122" s="135"/>
      <c r="B122" s="16"/>
      <c r="C122" s="136"/>
      <c r="D122" s="137"/>
      <c r="E122" s="62"/>
      <c r="F122" s="63"/>
      <c r="G122" s="64" t="s">
        <v>87</v>
      </c>
      <c r="H122" s="173"/>
      <c r="I122" s="173"/>
      <c r="J122" s="173">
        <v>2</v>
      </c>
      <c r="K122" s="173">
        <v>4</v>
      </c>
      <c r="L122" s="173">
        <v>13</v>
      </c>
      <c r="M122" s="173">
        <v>2</v>
      </c>
      <c r="N122" s="134" t="s">
        <v>100</v>
      </c>
      <c r="O122" s="141">
        <v>6</v>
      </c>
      <c r="P122" s="174">
        <f>SUM(I122:O122)</f>
        <v>27</v>
      </c>
      <c r="Q122" s="140" t="s">
        <v>145</v>
      </c>
      <c r="R122" s="152"/>
      <c r="S122" s="147"/>
      <c r="T122" s="148"/>
    </row>
  </sheetData>
  <autoFilter ref="A3:AT115"/>
  <mergeCells count="1">
    <mergeCell ref="AS2:AV2"/>
  </mergeCells>
  <printOptions/>
  <pageMargins left="0.46" right="0.16" top="0.22" bottom="0.27" header="0.17" footer="0.16"/>
  <pageSetup fitToHeight="1" fitToWidth="1" horizontalDpi="600" verticalDpi="600" orientation="landscape" paperSize="9" scale="44" r:id="rId2"/>
  <headerFooter alignWithMargins="0">
    <oddFooter>&amp;R&amp;"Arial CE,Kursywa"&amp;7wykonał : Janusz Szafarczyk   &amp;D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95"/>
  <sheetViews>
    <sheetView workbookViewId="0" topLeftCell="A1">
      <selection activeCell="A1" sqref="A1"/>
    </sheetView>
  </sheetViews>
  <sheetFormatPr defaultColWidth="9.00390625" defaultRowHeight="12.75"/>
  <cols>
    <col min="1" max="1" width="16.125" style="0" customWidth="1"/>
    <col min="2" max="2" width="14.00390625" style="0" customWidth="1"/>
    <col min="3" max="3" width="3.00390625" style="0" customWidth="1"/>
    <col min="4" max="4" width="16.75390625" style="0" customWidth="1"/>
    <col min="5" max="5" width="13.125" style="0" customWidth="1"/>
    <col min="6" max="6" width="2.75390625" style="0" customWidth="1"/>
    <col min="7" max="7" width="14.75390625" style="0" customWidth="1"/>
    <col min="8" max="8" width="13.875" style="0" customWidth="1"/>
    <col min="9" max="9" width="3.625" style="0" customWidth="1"/>
    <col min="10" max="10" width="16.75390625" style="0" customWidth="1"/>
    <col min="11" max="11" width="13.375" style="0" customWidth="1"/>
    <col min="12" max="12" width="3.875" style="0" customWidth="1"/>
    <col min="13" max="13" width="15.75390625" style="0" customWidth="1"/>
    <col min="14" max="14" width="16.125" style="0" customWidth="1"/>
    <col min="15" max="15" width="3.375" style="0" customWidth="1"/>
    <col min="16" max="16" width="17.00390625" style="0" customWidth="1"/>
    <col min="17" max="17" width="13.00390625" style="0" customWidth="1"/>
    <col min="18" max="18" width="4.00390625" style="0" customWidth="1"/>
    <col min="19" max="19" width="21.00390625" style="0" customWidth="1"/>
    <col min="20" max="20" width="13.125" style="0" customWidth="1"/>
    <col min="21" max="21" width="3.00390625" style="0" customWidth="1"/>
    <col min="22" max="22" width="16.625" style="0" customWidth="1"/>
    <col min="23" max="23" width="12.125" style="0" customWidth="1"/>
    <col min="24" max="24" width="3.125" style="0" customWidth="1"/>
    <col min="25" max="25" width="17.375" style="0" customWidth="1"/>
    <col min="26" max="26" width="16.00390625" style="0" customWidth="1"/>
    <col min="27" max="27" width="3.25390625" style="0" customWidth="1"/>
    <col min="28" max="28" width="17.00390625" style="0" customWidth="1"/>
    <col min="29" max="29" width="15.375" style="0" customWidth="1"/>
    <col min="30" max="30" width="3.75390625" style="0" customWidth="1"/>
    <col min="31" max="31" width="16.125" style="0" customWidth="1"/>
    <col min="32" max="32" width="11.00390625" style="0" customWidth="1"/>
    <col min="33" max="33" width="3.75390625" style="0" customWidth="1"/>
    <col min="34" max="34" width="19.875" style="0" customWidth="1"/>
    <col min="35" max="35" width="13.75390625" style="0" customWidth="1"/>
    <col min="36" max="36" width="3.75390625" style="0" customWidth="1"/>
    <col min="37" max="37" width="19.125" style="0" customWidth="1"/>
    <col min="38" max="38" width="11.75390625" style="0" customWidth="1"/>
    <col min="39" max="39" width="3.75390625" style="0" customWidth="1"/>
    <col min="40" max="40" width="19.125" style="0" customWidth="1"/>
    <col min="41" max="41" width="14.125" style="0" customWidth="1"/>
    <col min="42" max="42" width="4.00390625" style="0" customWidth="1"/>
    <col min="43" max="43" width="20.625" style="0" customWidth="1"/>
    <col min="44" max="44" width="14.625" style="0" customWidth="1"/>
    <col min="45" max="45" width="3.75390625" style="0" customWidth="1"/>
    <col min="46" max="46" width="20.25390625" style="0" customWidth="1"/>
    <col min="47" max="47" width="14.625" style="0" customWidth="1"/>
    <col min="48" max="48" width="3.75390625" style="0" customWidth="1"/>
    <col min="49" max="49" width="17.625" style="0" customWidth="1"/>
    <col min="50" max="50" width="15.75390625" style="0" customWidth="1"/>
    <col min="51" max="51" width="3.75390625" style="0" customWidth="1"/>
    <col min="52" max="52" width="18.625" style="0" customWidth="1"/>
    <col min="53" max="53" width="14.75390625" style="0" customWidth="1"/>
    <col min="54" max="54" width="3.875" style="0" customWidth="1"/>
    <col min="55" max="55" width="19.75390625" style="0" customWidth="1"/>
    <col min="56" max="56" width="13.875" style="0" customWidth="1"/>
    <col min="57" max="57" width="3.25390625" style="0" customWidth="1"/>
    <col min="58" max="58" width="18.375" style="0" customWidth="1"/>
    <col min="59" max="59" width="12.125" style="0" customWidth="1"/>
    <col min="60" max="60" width="3.125" style="0" customWidth="1"/>
    <col min="61" max="61" width="17.75390625" style="0" customWidth="1"/>
    <col min="62" max="62" width="13.625" style="0" customWidth="1"/>
    <col min="63" max="63" width="3.625" style="0" customWidth="1"/>
    <col min="64" max="64" width="17.125" style="0" customWidth="1"/>
    <col min="65" max="65" width="12.75390625" style="0" customWidth="1"/>
    <col min="66" max="66" width="3.25390625" style="0" customWidth="1"/>
    <col min="67" max="67" width="18.00390625" style="0" customWidth="1"/>
    <col min="68" max="68" width="13.25390625" style="0" customWidth="1"/>
    <col min="69" max="69" width="3.375" style="0" customWidth="1"/>
    <col min="70" max="70" width="17.875" style="0" customWidth="1"/>
    <col min="71" max="71" width="15.25390625" style="0" customWidth="1"/>
    <col min="72" max="72" width="3.375" style="0" customWidth="1"/>
    <col min="73" max="73" width="17.375" style="0" customWidth="1"/>
    <col min="74" max="74" width="14.125" style="0" customWidth="1"/>
    <col min="75" max="75" width="3.75390625" style="0" customWidth="1"/>
    <col min="76" max="76" width="23.00390625" style="0" customWidth="1"/>
    <col min="77" max="77" width="13.625" style="0" customWidth="1"/>
    <col min="78" max="78" width="3.125" style="0" customWidth="1"/>
    <col min="79" max="79" width="19.125" style="88" customWidth="1"/>
    <col min="80" max="80" width="14.75390625" style="88" customWidth="1"/>
    <col min="81" max="81" width="3.625" style="390" customWidth="1"/>
    <col min="82" max="82" width="24.625" style="88" customWidth="1"/>
    <col min="83" max="83" width="14.75390625" style="88" customWidth="1"/>
    <col min="84" max="84" width="4.00390625" style="0" customWidth="1"/>
    <col min="85" max="85" width="18.25390625" style="88" customWidth="1"/>
    <col min="86" max="86" width="15.25390625" style="88" customWidth="1"/>
    <col min="87" max="87" width="4.00390625" style="0" customWidth="1"/>
    <col min="88" max="88" width="18.875" style="0" customWidth="1"/>
    <col min="89" max="89" width="18.00390625" style="0" customWidth="1"/>
    <col min="90" max="90" width="3.125" style="0" customWidth="1"/>
    <col min="91" max="91" width="14.375" style="0" customWidth="1"/>
    <col min="92" max="92" width="15.875" style="0" customWidth="1"/>
    <col min="93" max="93" width="4.125" style="0" customWidth="1"/>
    <col min="94" max="94" width="14.875" style="0" customWidth="1"/>
    <col min="95" max="95" width="16.00390625" style="0" customWidth="1"/>
    <col min="96" max="96" width="3.375" style="0" customWidth="1"/>
    <col min="97" max="97" width="15.375" style="0" customWidth="1"/>
    <col min="98" max="98" width="12.125" style="0" customWidth="1"/>
    <col min="99" max="99" width="5.00390625" style="0" customWidth="1"/>
    <col min="100" max="100" width="14.875" style="0" customWidth="1"/>
    <col min="101" max="101" width="13.875" style="0" customWidth="1"/>
    <col min="102" max="102" width="4.25390625" style="0" customWidth="1"/>
    <col min="105" max="105" width="3.75390625" style="0" customWidth="1"/>
    <col min="108" max="108" width="4.375" style="390" customWidth="1"/>
    <col min="111" max="111" width="4.75390625" style="0" customWidth="1"/>
    <col min="114" max="114" width="3.625" style="0" customWidth="1"/>
    <col min="117" max="117" width="2.875" style="0" customWidth="1"/>
    <col min="118" max="118" width="17.00390625" style="0" customWidth="1"/>
    <col min="119" max="119" width="16.625" style="0" customWidth="1"/>
  </cols>
  <sheetData>
    <row r="1" ht="19.5">
      <c r="A1" s="186" t="s">
        <v>120</v>
      </c>
    </row>
    <row r="2" ht="13.5" thickBot="1"/>
    <row r="3" spans="1:2" ht="13.5" thickBot="1">
      <c r="A3" s="86" t="str">
        <f>Wynik_VIII_ZIMNAR_2008!$C4</f>
        <v>Wałowski Adam</v>
      </c>
      <c r="B3" s="87">
        <f>Wynik_VIII_ZIMNAR_2008!$A4</f>
        <v>1</v>
      </c>
    </row>
    <row r="4" spans="1:5" ht="13.5" thickBot="1">
      <c r="A4" s="80" t="s">
        <v>93</v>
      </c>
      <c r="B4" s="81" t="s">
        <v>4</v>
      </c>
      <c r="D4" s="86" t="str">
        <f>Wynik_VIII_ZIMNAR_2008!$C5</f>
        <v>Zembroń Mariusz</v>
      </c>
      <c r="E4" s="87">
        <f>Wynik_VIII_ZIMNAR_2008!$A5</f>
        <v>2</v>
      </c>
    </row>
    <row r="5" spans="1:8" ht="13.5" thickBot="1">
      <c r="A5" s="82">
        <f>Wynik_VIII_ZIMNAR_2008!$H4</f>
        <v>1</v>
      </c>
      <c r="B5" s="83">
        <f>Wynik_VIII_ZIMNAR_2008!$T4</f>
        <v>0.01564814814814815</v>
      </c>
      <c r="D5" s="80" t="s">
        <v>93</v>
      </c>
      <c r="E5" s="81" t="s">
        <v>4</v>
      </c>
      <c r="G5" s="86" t="str">
        <f>Wynik_VIII_ZIMNAR_2008!$C6</f>
        <v>Kucharczyk Tomasz</v>
      </c>
      <c r="H5" s="87">
        <f>Wynik_VIII_ZIMNAR_2008!$A6</f>
        <v>3</v>
      </c>
    </row>
    <row r="6" spans="1:11" ht="13.5" thickBot="1">
      <c r="A6" s="82">
        <f>Wynik_VIII_ZIMNAR_2008!$I4</f>
        <v>2</v>
      </c>
      <c r="B6" s="83">
        <f>Wynik_VIII_ZIMNAR_2008!$W4</f>
        <v>0.01556712962962963</v>
      </c>
      <c r="D6" s="82">
        <f>Wynik_VIII_ZIMNAR_2008!$H5</f>
        <v>3</v>
      </c>
      <c r="E6" s="83">
        <f>Wynik_VIII_ZIMNAR_2008!$T5</f>
        <v>0.015914351851851853</v>
      </c>
      <c r="G6" s="80" t="s">
        <v>93</v>
      </c>
      <c r="H6" s="81" t="s">
        <v>4</v>
      </c>
      <c r="J6" s="86" t="str">
        <f>Wynik_VIII_ZIMNAR_2008!$C7</f>
        <v>Roter Sebastian</v>
      </c>
      <c r="K6" s="87">
        <f>Wynik_VIII_ZIMNAR_2008!$A7</f>
        <v>4</v>
      </c>
    </row>
    <row r="7" spans="1:14" ht="13.5" thickBot="1">
      <c r="A7" s="82">
        <f>Wynik_VIII_ZIMNAR_2008!$J4</f>
        <v>2</v>
      </c>
      <c r="B7" s="83">
        <f>Wynik_VIII_ZIMNAR_2008!$Z4</f>
        <v>0.014837962962962963</v>
      </c>
      <c r="D7" s="82">
        <f>Wynik_VIII_ZIMNAR_2008!$I5</f>
        <v>3</v>
      </c>
      <c r="E7" s="83">
        <f>Wynik_VIII_ZIMNAR_2008!$W5</f>
        <v>0.01568287037037037</v>
      </c>
      <c r="G7" s="82">
        <f>Wynik_VIII_ZIMNAR_2008!$H6</f>
        <v>2</v>
      </c>
      <c r="H7" s="83">
        <f>Wynik_VIII_ZIMNAR_2008!$T6</f>
        <v>0.015694444444444445</v>
      </c>
      <c r="J7" s="80" t="s">
        <v>93</v>
      </c>
      <c r="K7" s="81" t="s">
        <v>4</v>
      </c>
      <c r="M7" s="86" t="str">
        <f>Wynik_VIII_ZIMNAR_2008!$C8</f>
        <v>Szwed Krzysztof</v>
      </c>
      <c r="N7" s="87">
        <f>Wynik_VIII_ZIMNAR_2008!$A8</f>
        <v>5</v>
      </c>
    </row>
    <row r="8" spans="1:17" ht="13.5" thickBot="1">
      <c r="A8" s="82">
        <f>Wynik_VIII_ZIMNAR_2008!$K4</f>
        <v>1</v>
      </c>
      <c r="B8" s="83">
        <f>Wynik_VIII_ZIMNAR_2008!$AC4</f>
        <v>0.014745370370370372</v>
      </c>
      <c r="D8" s="82">
        <f>Wynik_VIII_ZIMNAR_2008!$J5</f>
        <v>4</v>
      </c>
      <c r="E8" s="83">
        <f>Wynik_VIII_ZIMNAR_2008!$Z5</f>
        <v>0.015486111111111112</v>
      </c>
      <c r="G8" s="82">
        <f>Wynik_VIII_ZIMNAR_2008!$I6</f>
        <v>11</v>
      </c>
      <c r="H8" s="83">
        <f>Wynik_VIII_ZIMNAR_2008!$W6</f>
        <v>0.01719907407407407</v>
      </c>
      <c r="J8" s="82">
        <f>Wynik_VIII_ZIMNAR_2008!$H7</f>
        <v>5</v>
      </c>
      <c r="K8" s="83">
        <f>Wynik_VIII_ZIMNAR_2008!$T7</f>
        <v>0.01615740740740741</v>
      </c>
      <c r="M8" s="80" t="s">
        <v>93</v>
      </c>
      <c r="N8" s="81" t="s">
        <v>4</v>
      </c>
      <c r="P8" s="86" t="str">
        <f>Wynik_VIII_ZIMNAR_2008!$C9</f>
        <v>Grezel Andrzej</v>
      </c>
      <c r="Q8" s="87">
        <f>Wynik_VIII_ZIMNAR_2008!$A9</f>
        <v>6</v>
      </c>
    </row>
    <row r="9" spans="1:20" ht="13.5" thickBot="1">
      <c r="A9" s="82">
        <f>Wynik_VIII_ZIMNAR_2008!$L4</f>
        <v>1</v>
      </c>
      <c r="B9" s="83">
        <f>Wynik_VIII_ZIMNAR_2008!$AF4</f>
        <v>0.014641203703703703</v>
      </c>
      <c r="D9" s="82">
        <f>Wynik_VIII_ZIMNAR_2008!$K5</f>
        <v>2</v>
      </c>
      <c r="E9" s="83">
        <f>Wynik_VIII_ZIMNAR_2008!$AC5</f>
        <v>0.014907407407407406</v>
      </c>
      <c r="G9" s="82">
        <f>Wynik_VIII_ZIMNAR_2008!$J6</f>
        <v>3</v>
      </c>
      <c r="H9" s="83">
        <f>Wynik_VIII_ZIMNAR_2008!$Z6</f>
        <v>0.015405092592592593</v>
      </c>
      <c r="J9" s="82">
        <f>Wynik_VIII_ZIMNAR_2008!$I7</f>
        <v>4</v>
      </c>
      <c r="K9" s="83">
        <f>Wynik_VIII_ZIMNAR_2008!$W7</f>
        <v>0.016180555555555556</v>
      </c>
      <c r="M9" s="82">
        <f>Wynik_VIII_ZIMNAR_2008!$H8</f>
        <v>10</v>
      </c>
      <c r="N9" s="83">
        <f>Wynik_VIII_ZIMNAR_2008!$T8</f>
        <v>0.016944444444444443</v>
      </c>
      <c r="P9" s="80" t="s">
        <v>93</v>
      </c>
      <c r="Q9" s="81" t="s">
        <v>4</v>
      </c>
      <c r="S9" s="86" t="str">
        <f>Wynik_VIII_ZIMNAR_2008!$C10</f>
        <v>Dulski Daniel</v>
      </c>
      <c r="T9" s="87">
        <f>Wynik_VIII_ZIMNAR_2008!$A10</f>
        <v>7</v>
      </c>
    </row>
    <row r="10" spans="1:23" ht="13.5" thickBot="1">
      <c r="A10" s="82">
        <f>Wynik_VIII_ZIMNAR_2008!$M4</f>
        <v>2</v>
      </c>
      <c r="B10" s="83">
        <f>Wynik_VIII_ZIMNAR_2008!$AI4</f>
        <v>0.014606481481481482</v>
      </c>
      <c r="D10" s="82">
        <f>Wynik_VIII_ZIMNAR_2008!$L5</f>
        <v>2</v>
      </c>
      <c r="E10" s="83">
        <f>Wynik_VIII_ZIMNAR_2008!$AF5</f>
        <v>0.015381944444444443</v>
      </c>
      <c r="G10" s="82">
        <f>Wynik_VIII_ZIMNAR_2008!$K6</f>
        <v>3</v>
      </c>
      <c r="H10" s="83">
        <f>Wynik_VIII_ZIMNAR_2008!$AC6</f>
        <v>0.015243055555555557</v>
      </c>
      <c r="J10" s="82">
        <f>Wynik_VIII_ZIMNAR_2008!$J7</f>
        <v>8</v>
      </c>
      <c r="K10" s="83">
        <f>Wynik_VIII_ZIMNAR_2008!$Z7</f>
        <v>0.01621527777777778</v>
      </c>
      <c r="M10" s="82">
        <f>Wynik_VIII_ZIMNAR_2008!$I8</f>
        <v>8</v>
      </c>
      <c r="N10" s="83">
        <f>Wynik_VIII_ZIMNAR_2008!$W8</f>
        <v>0.01685185185185185</v>
      </c>
      <c r="P10" s="82">
        <f>Wynik_VIII_ZIMNAR_2008!$H9</f>
        <v>6</v>
      </c>
      <c r="Q10" s="83">
        <f>Wynik_VIII_ZIMNAR_2008!$T9</f>
        <v>0.016319444444444445</v>
      </c>
      <c r="S10" s="80" t="s">
        <v>93</v>
      </c>
      <c r="T10" s="81" t="s">
        <v>4</v>
      </c>
      <c r="V10" s="86" t="str">
        <f>Wynik_VIII_ZIMNAR_2008!$C11</f>
        <v>Szafarczyk Janusz</v>
      </c>
      <c r="W10" s="87">
        <f>Wynik_VIII_ZIMNAR_2008!$A11</f>
        <v>8</v>
      </c>
    </row>
    <row r="11" spans="1:26" ht="13.5" thickBot="1">
      <c r="A11" s="84">
        <f>Wynik_VIII_ZIMNAR_2008!$N4</f>
        <v>0</v>
      </c>
      <c r="B11" s="85">
        <f>Wynik_VIII_ZIMNAR_2008!$AL4</f>
        <v>0</v>
      </c>
      <c r="D11" s="82">
        <f>Wynik_VIII_ZIMNAR_2008!$M5</f>
        <v>7</v>
      </c>
      <c r="E11" s="83">
        <f>Wynik_VIII_ZIMNAR_2008!$AI5</f>
        <v>0.015868055555555555</v>
      </c>
      <c r="G11" s="82">
        <f>Wynik_VIII_ZIMNAR_2008!$L6</f>
        <v>5</v>
      </c>
      <c r="H11" s="83">
        <f>Wynik_VIII_ZIMNAR_2008!$AF6</f>
        <v>0.015717592592592592</v>
      </c>
      <c r="J11" s="82">
        <f>Wynik_VIII_ZIMNAR_2008!$K7</f>
        <v>5</v>
      </c>
      <c r="K11" s="83">
        <f>Wynik_VIII_ZIMNAR_2008!$AC7</f>
        <v>0.01568287037037037</v>
      </c>
      <c r="M11" s="82">
        <f>Wynik_VIII_ZIMNAR_2008!$J8</f>
        <v>7</v>
      </c>
      <c r="N11" s="83">
        <f>Wynik_VIII_ZIMNAR_2008!$Z8</f>
        <v>0.016030092592592592</v>
      </c>
      <c r="P11" s="82">
        <f>Wynik_VIII_ZIMNAR_2008!$I9</f>
        <v>6</v>
      </c>
      <c r="Q11" s="83">
        <f>Wynik_VIII_ZIMNAR_2008!$W9</f>
        <v>0.0165625</v>
      </c>
      <c r="S11" s="82">
        <f>Wynik_VIII_ZIMNAR_2008!$H10</f>
        <v>7</v>
      </c>
      <c r="T11" s="83">
        <f>Wynik_VIII_ZIMNAR_2008!$T10</f>
        <v>0.016342592592592593</v>
      </c>
      <c r="V11" s="80" t="s">
        <v>93</v>
      </c>
      <c r="W11" s="81" t="s">
        <v>4</v>
      </c>
      <c r="Y11" s="86" t="str">
        <f>Wynik_VIII_ZIMNAR_2008!$C12</f>
        <v>Zawadka Mateusz</v>
      </c>
      <c r="Z11" s="87">
        <f>Wynik_VIII_ZIMNAR_2008!$A12</f>
        <v>9</v>
      </c>
    </row>
    <row r="12" spans="1:29" ht="13.5" thickBot="1">
      <c r="A12" s="90" t="s">
        <v>94</v>
      </c>
      <c r="B12" s="91">
        <f>Wynik_VIII_ZIMNAR_2008!$D4</f>
        <v>0.0900462962962963</v>
      </c>
      <c r="D12" s="84">
        <f>Wynik_VIII_ZIMNAR_2008!$N5</f>
        <v>0</v>
      </c>
      <c r="E12" s="85">
        <f>Wynik_VIII_ZIMNAR_2008!$AL5</f>
        <v>0</v>
      </c>
      <c r="G12" s="82">
        <f>Wynik_VIII_ZIMNAR_2008!$M6</f>
        <v>3</v>
      </c>
      <c r="H12" s="83">
        <f>Wynik_VIII_ZIMNAR_2008!$AI6</f>
        <v>0.015057870370370369</v>
      </c>
      <c r="J12" s="82">
        <f>Wynik_VIII_ZIMNAR_2008!$L7</f>
        <v>3</v>
      </c>
      <c r="K12" s="83">
        <f>Wynik_VIII_ZIMNAR_2008!$AF7</f>
        <v>0.015555555555555553</v>
      </c>
      <c r="M12" s="82">
        <f>Wynik_VIII_ZIMNAR_2008!$K8</f>
        <v>6</v>
      </c>
      <c r="N12" s="83">
        <f>Wynik_VIII_ZIMNAR_2008!$AC8</f>
        <v>0.01587962962962963</v>
      </c>
      <c r="P12" s="82">
        <f>Wynik_VIII_ZIMNAR_2008!$J9</f>
        <v>9</v>
      </c>
      <c r="Q12" s="83">
        <f>Wynik_VIII_ZIMNAR_2008!$Z9</f>
        <v>0.016400462962962964</v>
      </c>
      <c r="S12" s="82">
        <f>Wynik_VIII_ZIMNAR_2008!$I10</f>
        <v>10</v>
      </c>
      <c r="T12" s="83">
        <f>Wynik_VIII_ZIMNAR_2008!$W10</f>
        <v>0.01704861111111111</v>
      </c>
      <c r="V12" s="82">
        <f>Wynik_VIII_ZIMNAR_2008!$H11</f>
        <v>9</v>
      </c>
      <c r="W12" s="83">
        <f>Wynik_VIII_ZIMNAR_2008!$T11</f>
        <v>0.016863425925925928</v>
      </c>
      <c r="Y12" s="80" t="s">
        <v>93</v>
      </c>
      <c r="Z12" s="81" t="s">
        <v>4</v>
      </c>
      <c r="AB12" s="86" t="str">
        <f>Wynik_VIII_ZIMNAR_2008!$C13</f>
        <v>Oziębała Ignacy</v>
      </c>
      <c r="AC12" s="87">
        <f>Wynik_VIII_ZIMNAR_2008!$A13</f>
        <v>10</v>
      </c>
    </row>
    <row r="13" spans="4:32" ht="13.5" thickBot="1">
      <c r="D13" s="90" t="s">
        <v>94</v>
      </c>
      <c r="E13" s="91">
        <f>Wynik_VIII_ZIMNAR_2008!$D5</f>
        <v>0.09324074074074074</v>
      </c>
      <c r="G13" s="84">
        <f>Wynik_VIII_ZIMNAR_2008!$N6</f>
        <v>0</v>
      </c>
      <c r="H13" s="85">
        <f>Wynik_VIII_ZIMNAR_2008!$AL6</f>
        <v>0</v>
      </c>
      <c r="J13" s="82">
        <f>Wynik_VIII_ZIMNAR_2008!$M7</f>
        <v>5</v>
      </c>
      <c r="K13" s="83">
        <f>Wynik_VIII_ZIMNAR_2008!$AI7</f>
        <v>0.015486111111111112</v>
      </c>
      <c r="M13" s="82">
        <f>Wynik_VIII_ZIMNAR_2008!$L8</f>
        <v>4</v>
      </c>
      <c r="N13" s="83">
        <f>Wynik_VIII_ZIMNAR_2008!$AF8</f>
        <v>0.01570601851851852</v>
      </c>
      <c r="P13" s="82">
        <f>Wynik_VIII_ZIMNAR_2008!$K9</f>
        <v>8</v>
      </c>
      <c r="Q13" s="83">
        <f>Wynik_VIII_ZIMNAR_2008!$AC9</f>
        <v>0.01622685185185185</v>
      </c>
      <c r="S13" s="82">
        <f>Wynik_VIII_ZIMNAR_2008!$J10</f>
        <v>6</v>
      </c>
      <c r="T13" s="83">
        <f>Wynik_VIII_ZIMNAR_2008!$Z10</f>
        <v>0.015914351851851853</v>
      </c>
      <c r="V13" s="82">
        <f>Wynik_VIII_ZIMNAR_2008!$I11</f>
        <v>12</v>
      </c>
      <c r="W13" s="83">
        <f>Wynik_VIII_ZIMNAR_2008!$W11</f>
        <v>0.017453703703703704</v>
      </c>
      <c r="Y13" s="82">
        <f>Wynik_VIII_ZIMNAR_2008!$H12</f>
        <v>11</v>
      </c>
      <c r="Z13" s="83">
        <f>Wynik_VIII_ZIMNAR_2008!$T12</f>
        <v>0.01721064814814815</v>
      </c>
      <c r="AB13" s="80" t="s">
        <v>93</v>
      </c>
      <c r="AC13" s="81" t="s">
        <v>4</v>
      </c>
      <c r="AE13" s="86" t="str">
        <f>Wynik_VIII_ZIMNAR_2008!$C14</f>
        <v>Belzyt Edmund</v>
      </c>
      <c r="AF13" s="87">
        <f>Wynik_VIII_ZIMNAR_2008!$A14</f>
        <v>11</v>
      </c>
    </row>
    <row r="14" spans="7:35" ht="13.5" thickBot="1">
      <c r="G14" s="90" t="s">
        <v>94</v>
      </c>
      <c r="H14" s="91">
        <f>Wynik_VIII_ZIMNAR_2008!$D6</f>
        <v>0.09431712962962963</v>
      </c>
      <c r="J14" s="84">
        <f>Wynik_VIII_ZIMNAR_2008!$N7</f>
        <v>0</v>
      </c>
      <c r="K14" s="85">
        <f>Wynik_VIII_ZIMNAR_2008!$AL7</f>
        <v>0</v>
      </c>
      <c r="M14" s="82">
        <f>Wynik_VIII_ZIMNAR_2008!$M8</f>
        <v>6</v>
      </c>
      <c r="N14" s="83">
        <f>Wynik_VIII_ZIMNAR_2008!$AI8</f>
        <v>0.015740740740740743</v>
      </c>
      <c r="P14" s="82">
        <f>Wynik_VIII_ZIMNAR_2008!$L9</f>
        <v>7</v>
      </c>
      <c r="Q14" s="83">
        <f>Wynik_VIII_ZIMNAR_2008!$AF9</f>
        <v>0.01615740740740741</v>
      </c>
      <c r="S14" s="82">
        <f>Wynik_VIII_ZIMNAR_2008!$K10</f>
        <v>7</v>
      </c>
      <c r="T14" s="83">
        <f>Wynik_VIII_ZIMNAR_2008!$AC10</f>
        <v>0.01605324074074074</v>
      </c>
      <c r="V14" s="82">
        <f>Wynik_VIII_ZIMNAR_2008!$J11</f>
        <v>11</v>
      </c>
      <c r="W14" s="83">
        <f>Wynik_VIII_ZIMNAR_2008!$Z11</f>
        <v>0.016909722222222225</v>
      </c>
      <c r="Y14" s="82">
        <f>Wynik_VIII_ZIMNAR_2008!$I12</f>
        <v>18</v>
      </c>
      <c r="Z14" s="83">
        <f>Wynik_VIII_ZIMNAR_2008!$W12</f>
        <v>0.018136574074074072</v>
      </c>
      <c r="AB14" s="82">
        <f>Wynik_VIII_ZIMNAR_2008!$H13</f>
        <v>15</v>
      </c>
      <c r="AC14" s="83">
        <f>Wynik_VIII_ZIMNAR_2008!$T13</f>
        <v>0.01765046296296296</v>
      </c>
      <c r="AE14" s="80" t="s">
        <v>93</v>
      </c>
      <c r="AF14" s="81" t="s">
        <v>4</v>
      </c>
      <c r="AH14" s="86" t="str">
        <f>Wynik_VIII_ZIMNAR_2008!$C15</f>
        <v>Kordziński Kazimierz</v>
      </c>
      <c r="AI14" s="87">
        <f>Wynik_VIII_ZIMNAR_2008!$A15</f>
        <v>12</v>
      </c>
    </row>
    <row r="15" spans="10:38" ht="13.5" thickBot="1">
      <c r="J15" s="90" t="s">
        <v>94</v>
      </c>
      <c r="K15" s="91">
        <f>Wynik_VIII_ZIMNAR_2008!$D7</f>
        <v>0.0952777777777778</v>
      </c>
      <c r="M15" s="84">
        <f>Wynik_VIII_ZIMNAR_2008!$N8</f>
        <v>0</v>
      </c>
      <c r="N15" s="85">
        <f>Wynik_VIII_ZIMNAR_2008!$AL8</f>
        <v>0</v>
      </c>
      <c r="P15" s="82">
        <f>Wynik_VIII_ZIMNAR_2008!$M9</f>
        <v>8</v>
      </c>
      <c r="Q15" s="83">
        <f>Wynik_VIII_ZIMNAR_2008!$AI9</f>
        <v>0.015891203703703703</v>
      </c>
      <c r="S15" s="82">
        <f>Wynik_VIII_ZIMNAR_2008!$L10</f>
        <v>6</v>
      </c>
      <c r="T15" s="83">
        <f>Wynik_VIII_ZIMNAR_2008!$AF10</f>
        <v>0.01601851851851852</v>
      </c>
      <c r="V15" s="82">
        <f>Wynik_VIII_ZIMNAR_2008!$K11</f>
        <v>10</v>
      </c>
      <c r="W15" s="83">
        <f>Wynik_VIII_ZIMNAR_2008!$AC11</f>
        <v>0.016307870370370372</v>
      </c>
      <c r="Y15" s="82">
        <f>Wynik_VIII_ZIMNAR_2008!$J12</f>
        <v>12</v>
      </c>
      <c r="Z15" s="83">
        <f>Wynik_VIII_ZIMNAR_2008!$Z12</f>
        <v>0.016944444444444443</v>
      </c>
      <c r="AB15" s="82">
        <f>Wynik_VIII_ZIMNAR_2008!$I13</f>
        <v>16</v>
      </c>
      <c r="AC15" s="83">
        <f>Wynik_VIII_ZIMNAR_2008!$W13</f>
        <v>0.017951388888888888</v>
      </c>
      <c r="AE15" s="82">
        <f>Wynik_VIII_ZIMNAR_2008!$H14</f>
        <v>16</v>
      </c>
      <c r="AF15" s="83">
        <f>Wynik_VIII_ZIMNAR_2008!$T14</f>
        <v>0.017939814814814815</v>
      </c>
      <c r="AH15" s="80" t="s">
        <v>93</v>
      </c>
      <c r="AI15" s="81" t="s">
        <v>4</v>
      </c>
      <c r="AK15" s="86" t="str">
        <f>Wynik_VIII_ZIMNAR_2008!$C16</f>
        <v>Markowski Adam</v>
      </c>
      <c r="AL15" s="87">
        <f>Wynik_VIII_ZIMNAR_2008!$A16</f>
        <v>13</v>
      </c>
    </row>
    <row r="16" spans="13:41" ht="13.5" thickBot="1">
      <c r="M16" s="90" t="s">
        <v>94</v>
      </c>
      <c r="N16" s="91">
        <f>Wynik_VIII_ZIMNAR_2008!$D8</f>
        <v>0.09715277777777778</v>
      </c>
      <c r="P16" s="84">
        <f>Wynik_VIII_ZIMNAR_2008!$N9</f>
        <v>0</v>
      </c>
      <c r="Q16" s="85">
        <f>Wynik_VIII_ZIMNAR_2008!$AL9</f>
        <v>0</v>
      </c>
      <c r="S16" s="82">
        <f>Wynik_VIII_ZIMNAR_2008!$M10</f>
        <v>15</v>
      </c>
      <c r="T16" s="83">
        <f>Wynik_VIII_ZIMNAR_2008!$AI10</f>
        <v>0.017777777777777778</v>
      </c>
      <c r="V16" s="82">
        <f>Wynik_VIII_ZIMNAR_2008!$L11</f>
        <v>8</v>
      </c>
      <c r="W16" s="83">
        <f>Wynik_VIII_ZIMNAR_2008!$AF11</f>
        <v>0.01664351851851852</v>
      </c>
      <c r="Y16" s="82">
        <f>Wynik_VIII_ZIMNAR_2008!$K12</f>
        <v>11</v>
      </c>
      <c r="Z16" s="83">
        <f>Wynik_VIII_ZIMNAR_2008!$AC12</f>
        <v>0.016828703703703703</v>
      </c>
      <c r="AB16" s="82">
        <f>Wynik_VIII_ZIMNAR_2008!$J13</f>
        <v>14</v>
      </c>
      <c r="AC16" s="83">
        <f>Wynik_VIII_ZIMNAR_2008!$Z13</f>
        <v>0.01704861111111111</v>
      </c>
      <c r="AE16" s="82">
        <f>Wynik_VIII_ZIMNAR_2008!$I14</f>
        <v>17</v>
      </c>
      <c r="AF16" s="83">
        <f>Wynik_VIII_ZIMNAR_2008!$W14</f>
        <v>0.018032407407407407</v>
      </c>
      <c r="AH16" s="82">
        <f>Wynik_VIII_ZIMNAR_2008!$H15</f>
        <v>18</v>
      </c>
      <c r="AI16" s="83">
        <f>Wynik_VIII_ZIMNAR_2008!$T15</f>
        <v>0.018206018518518517</v>
      </c>
      <c r="AK16" s="80" t="s">
        <v>93</v>
      </c>
      <c r="AL16" s="81" t="s">
        <v>4</v>
      </c>
      <c r="AN16" s="86" t="str">
        <f>Wynik_VIII_ZIMNAR_2008!$C17</f>
        <v>Lancman Grzegorz</v>
      </c>
      <c r="AO16" s="87">
        <f>Wynik_VIII_ZIMNAR_2008!$A17</f>
        <v>14</v>
      </c>
    </row>
    <row r="17" spans="13:44" ht="13.5" thickBot="1">
      <c r="M17" s="359"/>
      <c r="N17" s="360"/>
      <c r="P17" s="90" t="s">
        <v>94</v>
      </c>
      <c r="Q17" s="91">
        <f>Wynik_VIII_ZIMNAR_2008!$D9</f>
        <v>0.09755787037037038</v>
      </c>
      <c r="S17" s="84">
        <f>Wynik_VIII_ZIMNAR_2008!$N10</f>
        <v>0</v>
      </c>
      <c r="T17" s="85">
        <f>Wynik_VIII_ZIMNAR_2008!$AL10</f>
        <v>0</v>
      </c>
      <c r="V17" s="82">
        <f>Wynik_VIII_ZIMNAR_2008!$M11</f>
        <v>9</v>
      </c>
      <c r="W17" s="83">
        <f>Wynik_VIII_ZIMNAR_2008!$AI11</f>
        <v>0.01628472222222222</v>
      </c>
      <c r="Y17" s="82">
        <f>Wynik_VIII_ZIMNAR_2008!$L12</f>
        <v>10</v>
      </c>
      <c r="Z17" s="83">
        <f>Wynik_VIII_ZIMNAR_2008!$AF12</f>
        <v>0.01685185185185185</v>
      </c>
      <c r="AB17" s="82">
        <f>Wynik_VIII_ZIMNAR_2008!$K13</f>
        <v>12</v>
      </c>
      <c r="AC17" s="83">
        <f>Wynik_VIII_ZIMNAR_2008!$AC13</f>
        <v>0.01695601851851852</v>
      </c>
      <c r="AE17" s="82">
        <f>Wynik_VIII_ZIMNAR_2008!$J14</f>
        <v>15</v>
      </c>
      <c r="AF17" s="83">
        <f>Wynik_VIII_ZIMNAR_2008!$Z14</f>
        <v>0.01730324074074074</v>
      </c>
      <c r="AH17" s="82">
        <f>Wynik_VIII_ZIMNAR_2008!$I15</f>
        <v>15</v>
      </c>
      <c r="AI17" s="83">
        <f>Wynik_VIII_ZIMNAR_2008!$W15</f>
        <v>0.017881944444444443</v>
      </c>
      <c r="AK17" s="82">
        <f>Wynik_VIII_ZIMNAR_2008!$H16</f>
        <v>21</v>
      </c>
      <c r="AL17" s="83">
        <f>Wynik_VIII_ZIMNAR_2008!$T16</f>
        <v>0.01840277777777778</v>
      </c>
      <c r="AN17" s="80" t="s">
        <v>93</v>
      </c>
      <c r="AO17" s="81" t="s">
        <v>4</v>
      </c>
      <c r="AQ17" s="86" t="str">
        <f>Wynik_VIII_ZIMNAR_2008!$C18</f>
        <v>Markowski Zbigniew</v>
      </c>
      <c r="AR17" s="87">
        <f>Wynik_VIII_ZIMNAR_2008!$A18</f>
        <v>15</v>
      </c>
    </row>
    <row r="18" spans="13:47" ht="13.5" thickBot="1">
      <c r="M18" s="361"/>
      <c r="N18" s="362"/>
      <c r="P18" s="363"/>
      <c r="Q18" s="364"/>
      <c r="S18" s="90" t="s">
        <v>94</v>
      </c>
      <c r="T18" s="91">
        <f>Wynik_VIII_ZIMNAR_2008!$D10</f>
        <v>0.09915509259259259</v>
      </c>
      <c r="V18" s="84">
        <f>Wynik_VIII_ZIMNAR_2008!$N11</f>
        <v>0</v>
      </c>
      <c r="W18" s="85">
        <f>Wynik_VIII_ZIMNAR_2008!$AL11</f>
        <v>0</v>
      </c>
      <c r="Y18" s="82">
        <f>Wynik_VIII_ZIMNAR_2008!$M12</f>
        <v>10</v>
      </c>
      <c r="Z18" s="83">
        <f>Wynik_VIII_ZIMNAR_2008!$AI12</f>
        <v>0.016574074074074074</v>
      </c>
      <c r="AB18" s="82">
        <f>Wynik_VIII_ZIMNAR_2008!$L13</f>
        <v>9</v>
      </c>
      <c r="AC18" s="83">
        <f>Wynik_VIII_ZIMNAR_2008!$AF13</f>
        <v>0.01673611111111111</v>
      </c>
      <c r="AE18" s="82">
        <f>Wynik_VIII_ZIMNAR_2008!$K14</f>
        <v>18</v>
      </c>
      <c r="AF18" s="83">
        <f>Wynik_VIII_ZIMNAR_2008!$AC14</f>
        <v>0.017604166666666667</v>
      </c>
      <c r="AH18" s="82">
        <f>Wynik_VIII_ZIMNAR_2008!$J15</f>
        <v>17</v>
      </c>
      <c r="AI18" s="83">
        <f>Wynik_VIII_ZIMNAR_2008!$Z15</f>
        <v>0.017708333333333333</v>
      </c>
      <c r="AK18" s="82">
        <f>Wynik_VIII_ZIMNAR_2008!$I16</f>
        <v>23</v>
      </c>
      <c r="AL18" s="83">
        <f>Wynik_VIII_ZIMNAR_2008!$W16</f>
        <v>0.019398148148148147</v>
      </c>
      <c r="AN18" s="82">
        <f>Wynik_VIII_ZIMNAR_2008!$H17</f>
        <v>23</v>
      </c>
      <c r="AO18" s="83">
        <f>Wynik_VIII_ZIMNAR_2008!$T17</f>
        <v>0.018622685185185183</v>
      </c>
      <c r="AQ18" s="80" t="s">
        <v>93</v>
      </c>
      <c r="AR18" s="81" t="s">
        <v>4</v>
      </c>
      <c r="AT18" s="86" t="str">
        <f>Wynik_VIII_ZIMNAR_2008!$C19</f>
        <v>Wyrwa Marcin</v>
      </c>
      <c r="AU18" s="87">
        <f>Wynik_VIII_ZIMNAR_2008!$A19</f>
        <v>16</v>
      </c>
    </row>
    <row r="19" spans="16:50" ht="13.5" thickBot="1">
      <c r="P19" s="363"/>
      <c r="Q19" s="364"/>
      <c r="S19" s="363"/>
      <c r="T19" s="364"/>
      <c r="V19" s="90" t="s">
        <v>94</v>
      </c>
      <c r="W19" s="91">
        <f>Wynik_VIII_ZIMNAR_2008!$D11</f>
        <v>0.10046296296296298</v>
      </c>
      <c r="Y19" s="84">
        <f>Wynik_VIII_ZIMNAR_2008!$N12</f>
        <v>0</v>
      </c>
      <c r="Z19" s="85">
        <f>Wynik_VIII_ZIMNAR_2008!$AL12</f>
        <v>0</v>
      </c>
      <c r="AB19" s="82">
        <f>Wynik_VIII_ZIMNAR_2008!$M13</f>
        <v>13</v>
      </c>
      <c r="AC19" s="83">
        <f>Wynik_VIII_ZIMNAR_2008!$AI13</f>
        <v>0.017060185185185185</v>
      </c>
      <c r="AE19" s="82">
        <f>Wynik_VIII_ZIMNAR_2008!$L14</f>
        <v>13</v>
      </c>
      <c r="AF19" s="83">
        <f>Wynik_VIII_ZIMNAR_2008!$AF14</f>
        <v>0.017256944444444446</v>
      </c>
      <c r="AH19" s="82">
        <f>Wynik_VIII_ZIMNAR_2008!$K15</f>
        <v>15</v>
      </c>
      <c r="AI19" s="83">
        <f>Wynik_VIII_ZIMNAR_2008!$AC15</f>
        <v>0.01724537037037037</v>
      </c>
      <c r="AK19" s="82">
        <f>Wynik_VIII_ZIMNAR_2008!$J16</f>
        <v>18</v>
      </c>
      <c r="AL19" s="83">
        <f>Wynik_VIII_ZIMNAR_2008!$Z16</f>
        <v>0.018206018518518517</v>
      </c>
      <c r="AN19" s="82">
        <f>Wynik_VIII_ZIMNAR_2008!$I17</f>
        <v>22</v>
      </c>
      <c r="AO19" s="83">
        <f>Wynik_VIII_ZIMNAR_2008!$W17</f>
        <v>0.019247685185185184</v>
      </c>
      <c r="AQ19" s="82">
        <f>Wynik_VIII_ZIMNAR_2008!$H18</f>
        <v>27</v>
      </c>
      <c r="AR19" s="83">
        <f>Wynik_VIII_ZIMNAR_2008!$T18</f>
        <v>0.01920138888888889</v>
      </c>
      <c r="AT19" s="80" t="s">
        <v>93</v>
      </c>
      <c r="AU19" s="81" t="s">
        <v>4</v>
      </c>
      <c r="AW19" s="86" t="str">
        <f>Wynik_VIII_ZIMNAR_2008!$C20</f>
        <v>Badura Stanisław</v>
      </c>
      <c r="AX19" s="87">
        <f>Wynik_VIII_ZIMNAR_2008!$A20</f>
        <v>17</v>
      </c>
    </row>
    <row r="20" spans="16:53" ht="13.5" thickBot="1">
      <c r="P20" s="365"/>
      <c r="Q20" s="366"/>
      <c r="S20" s="363"/>
      <c r="T20" s="364"/>
      <c r="V20" s="363"/>
      <c r="W20" s="364"/>
      <c r="Y20" s="90" t="s">
        <v>94</v>
      </c>
      <c r="Z20" s="91">
        <f>Wynik_VIII_ZIMNAR_2008!$D12</f>
        <v>0.1025462962962963</v>
      </c>
      <c r="AB20" s="84">
        <f>Wynik_VIII_ZIMNAR_2008!$N13</f>
        <v>0</v>
      </c>
      <c r="AC20" s="85">
        <f>Wynik_VIII_ZIMNAR_2008!$AL13</f>
        <v>0</v>
      </c>
      <c r="AE20" s="82">
        <f>Wynik_VIII_ZIMNAR_2008!$M14</f>
        <v>12</v>
      </c>
      <c r="AF20" s="83">
        <f>Wynik_VIII_ZIMNAR_2008!$AI14</f>
        <v>0.016967592592592593</v>
      </c>
      <c r="AH20" s="82">
        <f>Wynik_VIII_ZIMNAR_2008!$L15</f>
        <v>14</v>
      </c>
      <c r="AI20" s="83">
        <f>Wynik_VIII_ZIMNAR_2008!$AF15</f>
        <v>0.01744212962962963</v>
      </c>
      <c r="AK20" s="82">
        <f>Wynik_VIII_ZIMNAR_2008!$K16</f>
        <v>17</v>
      </c>
      <c r="AL20" s="83">
        <f>Wynik_VIII_ZIMNAR_2008!$AC16</f>
        <v>0.01747685185185185</v>
      </c>
      <c r="AN20" s="82">
        <f>Wynik_VIII_ZIMNAR_2008!$J17</f>
        <v>19</v>
      </c>
      <c r="AO20" s="83">
        <f>Wynik_VIII_ZIMNAR_2008!$Z17</f>
        <v>0.018530092592592595</v>
      </c>
      <c r="AQ20" s="82">
        <f>Wynik_VIII_ZIMNAR_2008!$I18</f>
        <v>25</v>
      </c>
      <c r="AR20" s="83">
        <f>Wynik_VIII_ZIMNAR_2008!$W18</f>
        <v>0.019780092592592592</v>
      </c>
      <c r="AT20" s="82">
        <f>Wynik_VIII_ZIMNAR_2008!$H19</f>
        <v>34</v>
      </c>
      <c r="AU20" s="83">
        <f>Wynik_VIII_ZIMNAR_2008!$T19</f>
        <v>0.02079861111111111</v>
      </c>
      <c r="AW20" s="80" t="s">
        <v>93</v>
      </c>
      <c r="AX20" s="81" t="s">
        <v>4</v>
      </c>
      <c r="AZ20" s="86" t="str">
        <f>Wynik_VIII_ZIMNAR_2008!$C21</f>
        <v>Stalmach Leszek</v>
      </c>
      <c r="BA20" s="87">
        <f>Wynik_VIII_ZIMNAR_2008!$A21</f>
        <v>18</v>
      </c>
    </row>
    <row r="21" spans="19:56" ht="13.5" thickBot="1">
      <c r="S21" s="365"/>
      <c r="T21" s="366"/>
      <c r="V21" s="363"/>
      <c r="W21" s="364"/>
      <c r="Y21" s="363"/>
      <c r="Z21" s="364"/>
      <c r="AB21" s="90" t="s">
        <v>94</v>
      </c>
      <c r="AC21" s="91">
        <f>Wynik_VIII_ZIMNAR_2008!$D13</f>
        <v>0.10340277777777776</v>
      </c>
      <c r="AE21" s="84">
        <f>Wynik_VIII_ZIMNAR_2008!$N14</f>
        <v>0</v>
      </c>
      <c r="AF21" s="85">
        <f>Wynik_VIII_ZIMNAR_2008!$AL14</f>
        <v>0</v>
      </c>
      <c r="AH21" s="82">
        <f>Wynik_VIII_ZIMNAR_2008!$M15</f>
        <v>11</v>
      </c>
      <c r="AI21" s="83">
        <f>Wynik_VIII_ZIMNAR_2008!$AI15</f>
        <v>0.016898148148148148</v>
      </c>
      <c r="AK21" s="82">
        <f>Wynik_VIII_ZIMNAR_2008!$L16</f>
        <v>16</v>
      </c>
      <c r="AL21" s="83">
        <f>Wynik_VIII_ZIMNAR_2008!$AF16</f>
        <v>0.018217592592592594</v>
      </c>
      <c r="AN21" s="82">
        <f>Wynik_VIII_ZIMNAR_2008!$K17</f>
        <v>21</v>
      </c>
      <c r="AO21" s="83">
        <f>Wynik_VIII_ZIMNAR_2008!$AC17</f>
        <v>0.018379629629629628</v>
      </c>
      <c r="AQ21" s="82">
        <f>Wynik_VIII_ZIMNAR_2008!$J18</f>
        <v>22</v>
      </c>
      <c r="AR21" s="83">
        <f>Wynik_VIII_ZIMNAR_2008!$Z18</f>
        <v>0.019467592592592595</v>
      </c>
      <c r="AT21" s="82">
        <f>Wynik_VIII_ZIMNAR_2008!$I19</f>
        <v>32</v>
      </c>
      <c r="AU21" s="83">
        <f>Wynik_VIII_ZIMNAR_2008!$W19</f>
        <v>0.02071759259259259</v>
      </c>
      <c r="AW21" s="82">
        <f>Wynik_VIII_ZIMNAR_2008!$H20</f>
        <v>39</v>
      </c>
      <c r="AX21" s="83">
        <f>Wynik_VIII_ZIMNAR_2008!$T20</f>
        <v>0.021666666666666667</v>
      </c>
      <c r="AZ21" s="80" t="s">
        <v>93</v>
      </c>
      <c r="BA21" s="81" t="s">
        <v>4</v>
      </c>
      <c r="BC21" s="86" t="str">
        <f>Wynik_VIII_ZIMNAR_2008!$C22</f>
        <v>Badura Piotr</v>
      </c>
      <c r="BD21" s="87">
        <f>Wynik_VIII_ZIMNAR_2008!$A22</f>
        <v>19</v>
      </c>
    </row>
    <row r="22" spans="22:59" ht="13.5" thickBot="1">
      <c r="V22" s="365"/>
      <c r="W22" s="366"/>
      <c r="Y22" s="363"/>
      <c r="Z22" s="364"/>
      <c r="AB22" s="363"/>
      <c r="AC22" s="364"/>
      <c r="AE22" s="90" t="s">
        <v>94</v>
      </c>
      <c r="AF22" s="91">
        <f>Wynik_VIII_ZIMNAR_2008!$D14</f>
        <v>0.10510416666666668</v>
      </c>
      <c r="AH22" s="84">
        <f>Wynik_VIII_ZIMNAR_2008!$N15</f>
        <v>0</v>
      </c>
      <c r="AI22" s="85">
        <f>Wynik_VIII_ZIMNAR_2008!$AL15</f>
        <v>0</v>
      </c>
      <c r="AK22" s="82">
        <f>Wynik_VIII_ZIMNAR_2008!$M16</f>
        <v>20</v>
      </c>
      <c r="AL22" s="83">
        <f>Wynik_VIII_ZIMNAR_2008!$AI16</f>
        <v>0.018449074074074073</v>
      </c>
      <c r="AN22" s="82">
        <f>Wynik_VIII_ZIMNAR_2008!$L17</f>
        <v>17</v>
      </c>
      <c r="AO22" s="83">
        <f>Wynik_VIII_ZIMNAR_2008!$AF17</f>
        <v>0.018333333333333333</v>
      </c>
      <c r="AQ22" s="82">
        <f>Wynik_VIII_ZIMNAR_2008!$K18</f>
        <v>24</v>
      </c>
      <c r="AR22" s="83">
        <f>Wynik_VIII_ZIMNAR_2008!$AC18</f>
        <v>0.018506944444444444</v>
      </c>
      <c r="AT22" s="82">
        <f>Wynik_VIII_ZIMNAR_2008!$J19</f>
        <v>21</v>
      </c>
      <c r="AU22" s="83">
        <f>Wynik_VIII_ZIMNAR_2008!$Z19</f>
        <v>0.019282407407407408</v>
      </c>
      <c r="AW22" s="82">
        <f>Wynik_VIII_ZIMNAR_2008!$I20</f>
        <v>26</v>
      </c>
      <c r="AX22" s="83">
        <f>Wynik_VIII_ZIMNAR_2008!$W20</f>
        <v>0.01996527777777778</v>
      </c>
      <c r="AZ22" s="82">
        <f>Wynik_VIII_ZIMNAR_2008!$H21</f>
        <v>30</v>
      </c>
      <c r="BA22" s="83">
        <f>Wynik_VIII_ZIMNAR_2008!$T21</f>
        <v>0.020208333333333335</v>
      </c>
      <c r="BC22" s="80" t="s">
        <v>93</v>
      </c>
      <c r="BD22" s="81" t="s">
        <v>4</v>
      </c>
      <c r="BF22" s="86" t="str">
        <f>Wynik_VIII_ZIMNAR_2008!$C23</f>
        <v>Drynda Andrzej</v>
      </c>
      <c r="BG22" s="87">
        <f>Wynik_VIII_ZIMNAR_2008!$A23</f>
        <v>20</v>
      </c>
    </row>
    <row r="23" spans="25:62" ht="13.5" thickBot="1">
      <c r="Y23" s="365"/>
      <c r="Z23" s="366"/>
      <c r="AB23" s="363"/>
      <c r="AC23" s="364"/>
      <c r="AH23" s="90" t="s">
        <v>94</v>
      </c>
      <c r="AI23" s="91">
        <f>Wynik_VIII_ZIMNAR_2008!$D15</f>
        <v>0.10538194444444444</v>
      </c>
      <c r="AK23" s="84">
        <f>Wynik_VIII_ZIMNAR_2008!$N16</f>
        <v>0</v>
      </c>
      <c r="AL23" s="85">
        <f>Wynik_VIII_ZIMNAR_2008!$AL16</f>
        <v>0</v>
      </c>
      <c r="AN23" s="82">
        <f>Wynik_VIII_ZIMNAR_2008!$M17</f>
        <v>14</v>
      </c>
      <c r="AO23" s="83">
        <f>Wynik_VIII_ZIMNAR_2008!$AI17</f>
        <v>0.017222222222222222</v>
      </c>
      <c r="AQ23" s="82">
        <f>Wynik_VIII_ZIMNAR_2008!$L18</f>
        <v>20</v>
      </c>
      <c r="AR23" s="83">
        <f>Wynik_VIII_ZIMNAR_2008!$AF18</f>
        <v>0.018935185185185183</v>
      </c>
      <c r="AT23" s="82">
        <f>Wynik_VIII_ZIMNAR_2008!$K19</f>
        <v>34</v>
      </c>
      <c r="AU23" s="83">
        <f>Wynik_VIII_ZIMNAR_2008!$AC19</f>
        <v>0.01974537037037037</v>
      </c>
      <c r="AW23" s="82">
        <f>Wynik_VIII_ZIMNAR_2008!$J20</f>
        <v>29</v>
      </c>
      <c r="AX23" s="83">
        <f>Wynik_VIII_ZIMNAR_2008!$Z20</f>
        <v>0.020474537037037038</v>
      </c>
      <c r="AZ23" s="82">
        <f>Wynik_VIII_ZIMNAR_2008!$I21</f>
        <v>36</v>
      </c>
      <c r="BA23" s="83">
        <f>Wynik_VIII_ZIMNAR_2008!$W21</f>
        <v>0.021226851851851854</v>
      </c>
      <c r="BC23" s="82">
        <f>Wynik_VIII_ZIMNAR_2008!$H22</f>
        <v>47</v>
      </c>
      <c r="BD23" s="83">
        <f>Wynik_VIII_ZIMNAR_2008!$T22</f>
        <v>0.02255787037037037</v>
      </c>
      <c r="BF23" s="80" t="s">
        <v>93</v>
      </c>
      <c r="BG23" s="81" t="s">
        <v>4</v>
      </c>
      <c r="BI23" s="86" t="str">
        <f>Wynik_VIII_ZIMNAR_2008!$C24</f>
        <v>Kubisz Tomasz</v>
      </c>
      <c r="BJ23" s="87">
        <f>Wynik_VIII_ZIMNAR_2008!$A24</f>
        <v>21</v>
      </c>
    </row>
    <row r="24" spans="28:65" ht="13.5" thickBot="1">
      <c r="AB24" s="363"/>
      <c r="AC24" s="364"/>
      <c r="AK24" s="90" t="s">
        <v>94</v>
      </c>
      <c r="AL24" s="91">
        <f>Wynik_VIII_ZIMNAR_2008!$D16</f>
        <v>0.11015046296296296</v>
      </c>
      <c r="AN24" s="84">
        <f>Wynik_VIII_ZIMNAR_2008!$N17</f>
        <v>0</v>
      </c>
      <c r="AO24" s="85">
        <f>Wynik_VIII_ZIMNAR_2008!$AL17</f>
        <v>0</v>
      </c>
      <c r="AQ24" s="82">
        <f>Wynik_VIII_ZIMNAR_2008!$M18</f>
        <v>26</v>
      </c>
      <c r="AR24" s="83">
        <f>Wynik_VIII_ZIMNAR_2008!$AI18</f>
        <v>0.018738425925925926</v>
      </c>
      <c r="AT24" s="82">
        <f>Wynik_VIII_ZIMNAR_2008!$L19</f>
        <v>19</v>
      </c>
      <c r="AU24" s="83">
        <f>Wynik_VIII_ZIMNAR_2008!$AF19</f>
        <v>0.018796296296296297</v>
      </c>
      <c r="AW24" s="82">
        <f>Wynik_VIII_ZIMNAR_2008!$K20</f>
        <v>29</v>
      </c>
      <c r="AX24" s="83">
        <f>Wynik_VIII_ZIMNAR_2008!$AC20</f>
        <v>0.019189814814814816</v>
      </c>
      <c r="AZ24" s="82">
        <f>Wynik_VIII_ZIMNAR_2008!$J21</f>
        <v>23</v>
      </c>
      <c r="BA24" s="83">
        <f>Wynik_VIII_ZIMNAR_2008!$Z21</f>
        <v>0.01962962962962963</v>
      </c>
      <c r="BC24" s="82">
        <f>Wynik_VIII_ZIMNAR_2008!$I22</f>
        <v>27</v>
      </c>
      <c r="BD24" s="83">
        <f>Wynik_VIII_ZIMNAR_2008!$W22</f>
        <v>0.020046296296296295</v>
      </c>
      <c r="BF24" s="82">
        <f>Wynik_VIII_ZIMNAR_2008!$H23</f>
        <v>32</v>
      </c>
      <c r="BG24" s="83">
        <f>Wynik_VIII_ZIMNAR_2008!$T23</f>
        <v>0.02037037037037037</v>
      </c>
      <c r="BI24" s="80" t="s">
        <v>93</v>
      </c>
      <c r="BJ24" s="81" t="s">
        <v>4</v>
      </c>
      <c r="BL24" s="86" t="str">
        <f>Wynik_VIII_ZIMNAR_2008!$C25</f>
        <v>Paterak Robert</v>
      </c>
      <c r="BM24" s="87">
        <f>Wynik_VIII_ZIMNAR_2008!$A25</f>
        <v>22</v>
      </c>
    </row>
    <row r="25" spans="28:68" ht="13.5" thickBot="1">
      <c r="AB25" s="365"/>
      <c r="AC25" s="366"/>
      <c r="AN25" s="90" t="s">
        <v>94</v>
      </c>
      <c r="AO25" s="91">
        <f>Wynik_VIII_ZIMNAR_2008!$D17</f>
        <v>0.11033564814814814</v>
      </c>
      <c r="AQ25" s="84">
        <f>Wynik_VIII_ZIMNAR_2008!$N18</f>
        <v>0</v>
      </c>
      <c r="AR25" s="85">
        <f>Wynik_VIII_ZIMNAR_2008!$AL18</f>
        <v>0</v>
      </c>
      <c r="AT25" s="82">
        <f>Wynik_VIII_ZIMNAR_2008!$M19</f>
        <v>28</v>
      </c>
      <c r="AU25" s="83">
        <f>Wynik_VIII_ZIMNAR_2008!$AI19</f>
        <v>0.018935185185185183</v>
      </c>
      <c r="AW25" s="82">
        <f>Wynik_VIII_ZIMNAR_2008!$L20</f>
        <v>22</v>
      </c>
      <c r="AX25" s="83">
        <f>Wynik_VIII_ZIMNAR_2008!$AF20</f>
        <v>0.019143518518518518</v>
      </c>
      <c r="AZ25" s="82">
        <f>Wynik_VIII_ZIMNAR_2008!$K21</f>
        <v>32</v>
      </c>
      <c r="BA25" s="83">
        <f>Wynik_VIII_ZIMNAR_2008!$AC21</f>
        <v>0.019421296296296294</v>
      </c>
      <c r="BC25" s="82">
        <f>Wynik_VIII_ZIMNAR_2008!$J22</f>
        <v>28</v>
      </c>
      <c r="BD25" s="83">
        <f>Wynik_VIII_ZIMNAR_2008!$Z22</f>
        <v>0.020439814814814817</v>
      </c>
      <c r="BF25" s="82">
        <f>Wynik_VIII_ZIMNAR_2008!$I23</f>
        <v>34</v>
      </c>
      <c r="BG25" s="83">
        <f>Wynik_VIII_ZIMNAR_2008!$W23</f>
        <v>0.021180555555555553</v>
      </c>
      <c r="BI25" s="82">
        <f>Wynik_VIII_ZIMNAR_2008!$H24</f>
        <v>49</v>
      </c>
      <c r="BJ25" s="83">
        <f>Wynik_VIII_ZIMNAR_2008!$T24</f>
        <v>0.022650462962962966</v>
      </c>
      <c r="BL25" s="80" t="s">
        <v>93</v>
      </c>
      <c r="BM25" s="81" t="s">
        <v>4</v>
      </c>
      <c r="BO25" s="86" t="str">
        <f>Wynik_VIII_ZIMNAR_2008!$C26</f>
        <v>Małczak Grzegorz</v>
      </c>
      <c r="BP25" s="87">
        <f>Wynik_VIII_ZIMNAR_2008!$A26</f>
        <v>23</v>
      </c>
    </row>
    <row r="26" spans="43:71" ht="13.5" thickBot="1">
      <c r="AQ26" s="90" t="s">
        <v>94</v>
      </c>
      <c r="AR26" s="91">
        <f>Wynik_VIII_ZIMNAR_2008!$D18</f>
        <v>0.11462962962962962</v>
      </c>
      <c r="AT26" s="84">
        <f>Wynik_VIII_ZIMNAR_2008!$N19</f>
        <v>0</v>
      </c>
      <c r="AU26" s="85">
        <f>Wynik_VIII_ZIMNAR_2008!$AL19</f>
        <v>0</v>
      </c>
      <c r="AW26" s="82">
        <f>Wynik_VIII_ZIMNAR_2008!$M20</f>
        <v>23</v>
      </c>
      <c r="AX26" s="83">
        <f>Wynik_VIII_ZIMNAR_2008!$AI20</f>
        <v>0.018622685185185183</v>
      </c>
      <c r="AZ26" s="82">
        <f>Wynik_VIII_ZIMNAR_2008!$L21</f>
        <v>25</v>
      </c>
      <c r="BA26" s="83">
        <f>Wynik_VIII_ZIMNAR_2008!$AF21</f>
        <v>0.019421296296296294</v>
      </c>
      <c r="BC26" s="82">
        <f>Wynik_VIII_ZIMNAR_2008!$K22</f>
        <v>27</v>
      </c>
      <c r="BD26" s="83">
        <f>Wynik_VIII_ZIMNAR_2008!$AC22</f>
        <v>0.018958333333333334</v>
      </c>
      <c r="BF26" s="82">
        <f>Wynik_VIII_ZIMNAR_2008!$J23</f>
        <v>27</v>
      </c>
      <c r="BG26" s="83">
        <f>Wynik_VIII_ZIMNAR_2008!$Z23</f>
        <v>0.020162037037037037</v>
      </c>
      <c r="BI26" s="82">
        <f>Wynik_VIII_ZIMNAR_2008!$I24</f>
        <v>41</v>
      </c>
      <c r="BJ26" s="83">
        <f>Wynik_VIII_ZIMNAR_2008!$W24</f>
        <v>0.023125</v>
      </c>
      <c r="BL26" s="82">
        <f>Wynik_VIII_ZIMNAR_2008!$H25</f>
        <v>31</v>
      </c>
      <c r="BM26" s="83">
        <f>Wynik_VIII_ZIMNAR_2008!$T25</f>
        <v>0.020358796296296295</v>
      </c>
      <c r="BO26" s="80" t="s">
        <v>93</v>
      </c>
      <c r="BP26" s="81" t="s">
        <v>4</v>
      </c>
      <c r="BR26" s="86" t="str">
        <f>Wynik_VIII_ZIMNAR_2008!$C27</f>
        <v>Latka Marek</v>
      </c>
      <c r="BS26" s="87">
        <f>Wynik_VIII_ZIMNAR_2008!$A27</f>
        <v>24</v>
      </c>
    </row>
    <row r="27" spans="46:74" ht="13.5" thickBot="1">
      <c r="AT27" s="90" t="s">
        <v>94</v>
      </c>
      <c r="AU27" s="91">
        <f>Wynik_VIII_ZIMNAR_2008!$D19</f>
        <v>0.11827546296296296</v>
      </c>
      <c r="AW27" s="84">
        <f>Wynik_VIII_ZIMNAR_2008!$N20</f>
        <v>0</v>
      </c>
      <c r="AX27" s="85">
        <f>Wynik_VIII_ZIMNAR_2008!$AL20</f>
        <v>0</v>
      </c>
      <c r="AZ27" s="82">
        <f>Wynik_VIII_ZIMNAR_2008!$M21</f>
        <v>36</v>
      </c>
      <c r="BA27" s="83">
        <f>Wynik_VIII_ZIMNAR_2008!$AI21</f>
        <v>0.020185185185185184</v>
      </c>
      <c r="BC27" s="82">
        <f>Wynik_VIII_ZIMNAR_2008!$L22</f>
        <v>23</v>
      </c>
      <c r="BD27" s="83">
        <f>Wynik_VIII_ZIMNAR_2008!$AF22</f>
        <v>0.019189814814814816</v>
      </c>
      <c r="BF27" s="82">
        <f>Wynik_VIII_ZIMNAR_2008!$K23</f>
        <v>33</v>
      </c>
      <c r="BG27" s="83">
        <f>Wynik_VIII_ZIMNAR_2008!$AC23</f>
        <v>0.01974537037037037</v>
      </c>
      <c r="BI27" s="82">
        <f>Wynik_VIII_ZIMNAR_2008!$J24</f>
        <v>36</v>
      </c>
      <c r="BJ27" s="83">
        <f>Wynik_VIII_ZIMNAR_2008!$Z24</f>
        <v>0.022118055555555557</v>
      </c>
      <c r="BL27" s="82">
        <f>Wynik_VIII_ZIMNAR_2008!$I25</f>
        <v>46</v>
      </c>
      <c r="BM27" s="83">
        <f>Wynik_VIII_ZIMNAR_2008!$W25</f>
        <v>0.024525462962962968</v>
      </c>
      <c r="BO27" s="82">
        <f>Wynik_VIII_ZIMNAR_2008!$H26</f>
        <v>44</v>
      </c>
      <c r="BP27" s="83">
        <f>Wynik_VIII_ZIMNAR_2008!$T26</f>
        <v>0.02228009259259259</v>
      </c>
      <c r="BR27" s="80" t="s">
        <v>93</v>
      </c>
      <c r="BS27" s="81" t="s">
        <v>4</v>
      </c>
      <c r="BU27" s="86" t="str">
        <f>Wynik_VIII_ZIMNAR_2008!$C28</f>
        <v>Kubisz Dorota</v>
      </c>
      <c r="BV27" s="87">
        <f>Wynik_VIII_ZIMNAR_2008!$A28</f>
        <v>25</v>
      </c>
    </row>
    <row r="28" spans="49:83" ht="13.5" thickBot="1">
      <c r="AW28" s="90" t="s">
        <v>94</v>
      </c>
      <c r="AX28" s="91">
        <f>Wynik_VIII_ZIMNAR_2008!$D20</f>
        <v>0.1190625</v>
      </c>
      <c r="AZ28" s="84">
        <f>Wynik_VIII_ZIMNAR_2008!$N21</f>
        <v>0</v>
      </c>
      <c r="BA28" s="85">
        <f>Wynik_VIII_ZIMNAR_2008!$AL21</f>
        <v>0</v>
      </c>
      <c r="BC28" s="82">
        <f>Wynik_VIII_ZIMNAR_2008!$M22</f>
        <v>30</v>
      </c>
      <c r="BD28" s="83">
        <f>Wynik_VIII_ZIMNAR_2008!$AI22</f>
        <v>0.01934027777777778</v>
      </c>
      <c r="BF28" s="82">
        <f>Wynik_VIII_ZIMNAR_2008!$L23</f>
        <v>30</v>
      </c>
      <c r="BG28" s="83">
        <f>Wynik_VIII_ZIMNAR_2008!$AF23</f>
        <v>0.02017361111111111</v>
      </c>
      <c r="BI28" s="82">
        <f>Wynik_VIII_ZIMNAR_2008!$K24</f>
        <v>25</v>
      </c>
      <c r="BJ28" s="83">
        <f>Wynik_VIII_ZIMNAR_2008!$AC24</f>
        <v>0.018761574074074073</v>
      </c>
      <c r="BL28" s="82">
        <f>Wynik_VIII_ZIMNAR_2008!$J25</f>
        <v>24</v>
      </c>
      <c r="BM28" s="83">
        <f>Wynik_VIII_ZIMNAR_2008!$Z25</f>
        <v>0.0196875</v>
      </c>
      <c r="BO28" s="82">
        <f>Wynik_VIII_ZIMNAR_2008!$I26</f>
        <v>37</v>
      </c>
      <c r="BP28" s="83">
        <f>Wynik_VIII_ZIMNAR_2008!$W26</f>
        <v>0.021574074074074075</v>
      </c>
      <c r="BR28" s="82">
        <f>Wynik_VIII_ZIMNAR_2008!$H27</f>
        <v>40</v>
      </c>
      <c r="BS28" s="83">
        <f>Wynik_VIII_ZIMNAR_2008!$T27</f>
        <v>0.021747685185185186</v>
      </c>
      <c r="BU28" s="80" t="s">
        <v>93</v>
      </c>
      <c r="BV28" s="81" t="s">
        <v>4</v>
      </c>
      <c r="BX28" s="86" t="str">
        <f>Wynik_VIII_ZIMNAR_2008!$C29</f>
        <v>ks.mjr Henryk Kaczmarek</v>
      </c>
      <c r="BY28" s="87">
        <f>Wynik_VIII_ZIMNAR_2008!$A29</f>
        <v>26</v>
      </c>
      <c r="CD28" s="416" t="s">
        <v>199</v>
      </c>
      <c r="CE28" s="416">
        <v>28</v>
      </c>
    </row>
    <row r="29" spans="52:86" ht="13.5" thickBot="1">
      <c r="AZ29" s="90" t="s">
        <v>94</v>
      </c>
      <c r="BA29" s="91">
        <f>Wynik_VIII_ZIMNAR_2008!$D21</f>
        <v>0.12009259259259258</v>
      </c>
      <c r="BC29" s="84">
        <f>Wynik_VIII_ZIMNAR_2008!$N22</f>
        <v>0</v>
      </c>
      <c r="BD29" s="85">
        <f>Wynik_VIII_ZIMNAR_2008!$AL22</f>
        <v>0</v>
      </c>
      <c r="BF29" s="82">
        <f>Wynik_VIII_ZIMNAR_2008!$M23</f>
        <v>33</v>
      </c>
      <c r="BG29" s="83">
        <f>Wynik_VIII_ZIMNAR_2008!$AI23</f>
        <v>0.01989583333333333</v>
      </c>
      <c r="BI29" s="82">
        <f>Wynik_VIII_ZIMNAR_2008!$L24</f>
        <v>18</v>
      </c>
      <c r="BJ29" s="83">
        <f>Wynik_VIII_ZIMNAR_2008!$AF24</f>
        <v>0.018391203703703705</v>
      </c>
      <c r="BL29" s="82">
        <f>Wynik_VIII_ZIMNAR_2008!$K25</f>
        <v>31</v>
      </c>
      <c r="BM29" s="83">
        <f>Wynik_VIII_ZIMNAR_2008!$AC25</f>
        <v>0.019386574074074073</v>
      </c>
      <c r="BO29" s="82">
        <f>Wynik_VIII_ZIMNAR_2008!$J26</f>
        <v>30</v>
      </c>
      <c r="BP29" s="83">
        <f>Wynik_VIII_ZIMNAR_2008!$Z26</f>
        <v>0.020578703703703703</v>
      </c>
      <c r="BR29" s="82">
        <f>Wynik_VIII_ZIMNAR_2008!$I27</f>
        <v>40</v>
      </c>
      <c r="BS29" s="83">
        <f>Wynik_VIII_ZIMNAR_2008!$W27</f>
        <v>0.022569444444444444</v>
      </c>
      <c r="BU29" s="82">
        <f>Wynik_VIII_ZIMNAR_2008!$H28</f>
        <v>50</v>
      </c>
      <c r="BV29" s="83">
        <f>Wynik_VIII_ZIMNAR_2008!$T28</f>
        <v>0.022650462962962966</v>
      </c>
      <c r="BX29" s="80" t="s">
        <v>93</v>
      </c>
      <c r="BY29" s="81" t="s">
        <v>4</v>
      </c>
      <c r="CA29" s="86" t="str">
        <f>Wynik_VIII_ZIMNAR_2008!$C30</f>
        <v>Bysiec Czesław</v>
      </c>
      <c r="CB29" s="87">
        <f>Wynik_VIII_ZIMNAR_2008!$A30</f>
        <v>27</v>
      </c>
      <c r="CG29" s="416" t="s">
        <v>199</v>
      </c>
      <c r="CH29" s="416">
        <v>29</v>
      </c>
    </row>
    <row r="30" spans="55:89" ht="13.5" thickBot="1">
      <c r="BC30" s="90" t="s">
        <v>94</v>
      </c>
      <c r="BD30" s="91">
        <f>Wynik_VIII_ZIMNAR_2008!$D22</f>
        <v>0.12053240740740741</v>
      </c>
      <c r="BF30" s="84">
        <f>Wynik_VIII_ZIMNAR_2008!$N23</f>
        <v>0</v>
      </c>
      <c r="BG30" s="85">
        <f>Wynik_VIII_ZIMNAR_2008!$AL23</f>
        <v>0</v>
      </c>
      <c r="BI30" s="82">
        <f>Wynik_VIII_ZIMNAR_2008!$M24</f>
        <v>17</v>
      </c>
      <c r="BJ30" s="83">
        <f>Wynik_VIII_ZIMNAR_2008!$AI24</f>
        <v>0.0178125</v>
      </c>
      <c r="BL30" s="82">
        <f>Wynik_VIII_ZIMNAR_2008!$L25</f>
        <v>29</v>
      </c>
      <c r="BM30" s="83">
        <f>Wynik_VIII_ZIMNAR_2008!$AF25</f>
        <v>0.019756944444444445</v>
      </c>
      <c r="BO30" s="82">
        <f>Wynik_VIII_ZIMNAR_2008!$K26</f>
        <v>35</v>
      </c>
      <c r="BP30" s="83">
        <f>Wynik_VIII_ZIMNAR_2008!$AC26</f>
        <v>0.019953703703703706</v>
      </c>
      <c r="BR30" s="82">
        <f>Wynik_VIII_ZIMNAR_2008!$J27</f>
        <v>31</v>
      </c>
      <c r="BS30" s="83">
        <f>Wynik_VIII_ZIMNAR_2008!$Z27</f>
        <v>0.02070601851851852</v>
      </c>
      <c r="BU30" s="82">
        <f>Wynik_VIII_ZIMNAR_2008!$I28</f>
        <v>42</v>
      </c>
      <c r="BV30" s="83">
        <f>Wynik_VIII_ZIMNAR_2008!$W28</f>
        <v>0.02314814814814815</v>
      </c>
      <c r="BX30" s="82">
        <f>Wynik_VIII_ZIMNAR_2008!$H29</f>
        <v>46</v>
      </c>
      <c r="BY30" s="83">
        <f>Wynik_VIII_ZIMNAR_2008!$T29</f>
        <v>0.022534722222222223</v>
      </c>
      <c r="CA30" s="80" t="s">
        <v>93</v>
      </c>
      <c r="CB30" s="81" t="s">
        <v>4</v>
      </c>
      <c r="CD30" s="86" t="str">
        <f>Wynik_VIII_ZIMNAR_2008!$C31</f>
        <v>Bryła Aleksandra</v>
      </c>
      <c r="CE30" s="87">
        <f>Wynik_VIII_ZIMNAR_2008!$A31</f>
        <v>28</v>
      </c>
      <c r="CJ30" s="416" t="s">
        <v>199</v>
      </c>
      <c r="CK30" s="416">
        <v>30</v>
      </c>
    </row>
    <row r="31" spans="58:92" ht="13.5" thickBot="1">
      <c r="BF31" s="90" t="s">
        <v>94</v>
      </c>
      <c r="BG31" s="91">
        <f>Wynik_VIII_ZIMNAR_2008!$D23</f>
        <v>0.12152777777777778</v>
      </c>
      <c r="BI31" s="84">
        <f>Wynik_VIII_ZIMNAR_2008!$N24</f>
        <v>0</v>
      </c>
      <c r="BJ31" s="85">
        <f>Wynik_VIII_ZIMNAR_2008!$AL24</f>
        <v>0</v>
      </c>
      <c r="BL31" s="82">
        <f>Wynik_VIII_ZIMNAR_2008!$M25</f>
        <v>29</v>
      </c>
      <c r="BM31" s="83">
        <f>Wynik_VIII_ZIMNAR_2008!$AI25</f>
        <v>0.019143518518518518</v>
      </c>
      <c r="BO31" s="82">
        <f>Wynik_VIII_ZIMNAR_2008!$L26</f>
        <v>32</v>
      </c>
      <c r="BP31" s="83">
        <f>Wynik_VIII_ZIMNAR_2008!$AF26</f>
        <v>0.020439814814814817</v>
      </c>
      <c r="BR31" s="82">
        <f>Wynik_VIII_ZIMNAR_2008!$K27</f>
        <v>41</v>
      </c>
      <c r="BS31" s="83">
        <f>Wynik_VIII_ZIMNAR_2008!$AC27</f>
        <v>0.020879629629629626</v>
      </c>
      <c r="BU31" s="82">
        <f>Wynik_VIII_ZIMNAR_2008!$J28</f>
        <v>35</v>
      </c>
      <c r="BV31" s="83">
        <f>Wynik_VIII_ZIMNAR_2008!$Z28</f>
        <v>0.022118055555555557</v>
      </c>
      <c r="BX31" s="82">
        <f>Wynik_VIII_ZIMNAR_2008!$I29</f>
        <v>39</v>
      </c>
      <c r="BY31" s="83">
        <f>Wynik_VIII_ZIMNAR_2008!$W29</f>
        <v>0.022476851851851855</v>
      </c>
      <c r="CA31" s="82">
        <f>Wynik_VIII_ZIMNAR_2008!$H30</f>
        <v>53</v>
      </c>
      <c r="CB31" s="83">
        <f>Wynik_VIII_ZIMNAR_2008!$T30</f>
        <v>0.02310185185185185</v>
      </c>
      <c r="CD31" s="80" t="s">
        <v>93</v>
      </c>
      <c r="CE31" s="81" t="s">
        <v>4</v>
      </c>
      <c r="CG31" s="86" t="str">
        <f>Wynik_VIII_ZIMNAR_2008!$C32</f>
        <v>Myrcik Dariusz</v>
      </c>
      <c r="CH31" s="87">
        <f>Wynik_VIII_ZIMNAR_2008!$A32</f>
        <v>29</v>
      </c>
      <c r="CJ31" s="184"/>
      <c r="CK31" s="185"/>
      <c r="CM31" s="416" t="s">
        <v>199</v>
      </c>
      <c r="CN31" s="416">
        <v>31</v>
      </c>
    </row>
    <row r="32" spans="61:89" ht="13.5" thickBot="1">
      <c r="BI32" s="90" t="s">
        <v>94</v>
      </c>
      <c r="BJ32" s="91">
        <f>Wynik_VIII_ZIMNAR_2008!$D24</f>
        <v>0.12285879629629629</v>
      </c>
      <c r="BL32" s="84">
        <f>Wynik_VIII_ZIMNAR_2008!$N25</f>
        <v>0</v>
      </c>
      <c r="BM32" s="85">
        <f>Wynik_VIII_ZIMNAR_2008!$AL25</f>
        <v>0</v>
      </c>
      <c r="BO32" s="82">
        <f>Wynik_VIII_ZIMNAR_2008!$M26</f>
        <v>31</v>
      </c>
      <c r="BP32" s="83">
        <f>Wynik_VIII_ZIMNAR_2008!$AI26</f>
        <v>0.019363425925925926</v>
      </c>
      <c r="BR32" s="82">
        <f>Wynik_VIII_ZIMNAR_2008!$L27</f>
        <v>33</v>
      </c>
      <c r="BS32" s="83">
        <f>Wynik_VIII_ZIMNAR_2008!$AF27</f>
        <v>0.02074074074074074</v>
      </c>
      <c r="BU32" s="82">
        <f>Wynik_VIII_ZIMNAR_2008!$K28</f>
        <v>43</v>
      </c>
      <c r="BV32" s="83">
        <f>Wynik_VIII_ZIMNAR_2008!$AC28</f>
        <v>0.02170138888888889</v>
      </c>
      <c r="BX32" s="82">
        <f>Wynik_VIII_ZIMNAR_2008!$J29</f>
        <v>39</v>
      </c>
      <c r="BY32" s="83">
        <f>Wynik_VIII_ZIMNAR_2008!$Z29</f>
        <v>0.023229166666666665</v>
      </c>
      <c r="CA32" s="82">
        <f>Wynik_VIII_ZIMNAR_2008!$I30</f>
        <v>47</v>
      </c>
      <c r="CB32" s="83">
        <f>Wynik_VIII_ZIMNAR_2008!$W30</f>
        <v>0.024930555555555553</v>
      </c>
      <c r="CD32" s="82">
        <f>Wynik_VIII_ZIMNAR_2008!$H31</f>
        <v>55</v>
      </c>
      <c r="CE32" s="83">
        <f>Wynik_VIII_ZIMNAR_2008!$T31</f>
        <v>0.023634259259259258</v>
      </c>
      <c r="CG32" s="80" t="s">
        <v>93</v>
      </c>
      <c r="CH32" s="81" t="s">
        <v>4</v>
      </c>
      <c r="CJ32" s="86" t="str">
        <f>Wynik_VIII_ZIMNAR_2008!$C33</f>
        <v>Zając Tomasz</v>
      </c>
      <c r="CK32" s="87">
        <f>Wynik_VIII_ZIMNAR_2008!$A33</f>
        <v>30</v>
      </c>
    </row>
    <row r="33" spans="64:98" ht="13.5" thickBot="1">
      <c r="BL33" s="90" t="s">
        <v>94</v>
      </c>
      <c r="BM33" s="91">
        <f>Wynik_VIII_ZIMNAR_2008!$D25</f>
        <v>0.1228587962962963</v>
      </c>
      <c r="BO33" s="84">
        <f>Wynik_VIII_ZIMNAR_2008!$N26</f>
        <v>0</v>
      </c>
      <c r="BP33" s="85">
        <f>Wynik_VIII_ZIMNAR_2008!$AL26</f>
        <v>0</v>
      </c>
      <c r="BR33" s="82">
        <f>Wynik_VIII_ZIMNAR_2008!$M27</f>
        <v>35</v>
      </c>
      <c r="BS33" s="83">
        <f>Wynik_VIII_ZIMNAR_2008!$AI27</f>
        <v>0.020023148148148148</v>
      </c>
      <c r="BU33" s="82">
        <f>Wynik_VIII_ZIMNAR_2008!$L28</f>
        <v>35</v>
      </c>
      <c r="BV33" s="83">
        <f>Wynik_VIII_ZIMNAR_2008!$AF28</f>
        <v>0.021516203703703704</v>
      </c>
      <c r="BX33" s="82">
        <f>Wynik_VIII_ZIMNAR_2008!$K29</f>
        <v>44</v>
      </c>
      <c r="BY33" s="83">
        <f>Wynik_VIII_ZIMNAR_2008!$AC29</f>
        <v>0.021875</v>
      </c>
      <c r="CA33" s="82">
        <f>Wynik_VIII_ZIMNAR_2008!$J30</f>
        <v>37</v>
      </c>
      <c r="CB33" s="83">
        <f>Wynik_VIII_ZIMNAR_2008!$Z30</f>
        <v>0.02298611111111111</v>
      </c>
      <c r="CD33" s="82">
        <f>Wynik_VIII_ZIMNAR_2008!$I31</f>
        <v>45</v>
      </c>
      <c r="CE33" s="83">
        <f>Wynik_VIII_ZIMNAR_2008!$W31</f>
        <v>0.024386574074074074</v>
      </c>
      <c r="CG33" s="82">
        <f>Wynik_VIII_ZIMNAR_2008!$H32</f>
        <v>54</v>
      </c>
      <c r="CH33" s="83">
        <f>Wynik_VIII_ZIMNAR_2008!$T32</f>
        <v>0.023287037037037037</v>
      </c>
      <c r="CJ33" s="80" t="s">
        <v>93</v>
      </c>
      <c r="CK33" s="81" t="s">
        <v>4</v>
      </c>
      <c r="CM33" s="86" t="str">
        <f>Wynik_VIII_ZIMNAR_2008!$C34</f>
        <v>Flunt Grzegorz</v>
      </c>
      <c r="CN33" s="87">
        <f>Wynik_VIII_ZIMNAR_2008!$A34</f>
        <v>31</v>
      </c>
      <c r="CS33" s="416" t="s">
        <v>199</v>
      </c>
      <c r="CT33" s="416">
        <v>32</v>
      </c>
    </row>
    <row r="34" spans="67:95" ht="13.5" thickBot="1">
      <c r="BO34" s="90" t="s">
        <v>94</v>
      </c>
      <c r="BP34" s="91">
        <f>Wynik_VIII_ZIMNAR_2008!$D26</f>
        <v>0.12418981481481482</v>
      </c>
      <c r="BR34" s="84">
        <f>Wynik_VIII_ZIMNAR_2008!$N27</f>
        <v>0</v>
      </c>
      <c r="BS34" s="85">
        <f>Wynik_VIII_ZIMNAR_2008!$AL27</f>
        <v>0</v>
      </c>
      <c r="BU34" s="82">
        <f>Wynik_VIII_ZIMNAR_2008!$M28</f>
        <v>38</v>
      </c>
      <c r="BV34" s="83">
        <f>Wynik_VIII_ZIMNAR_2008!$AI28</f>
        <v>0.02074074074074074</v>
      </c>
      <c r="BX34" s="82">
        <f>Wynik_VIII_ZIMNAR_2008!$L29</f>
        <v>37</v>
      </c>
      <c r="BY34" s="83">
        <f>Wynik_VIII_ZIMNAR_2008!$AF29</f>
        <v>0.021678240740740738</v>
      </c>
      <c r="CA34" s="82">
        <f>Wynik_VIII_ZIMNAR_2008!$K30</f>
        <v>47</v>
      </c>
      <c r="CB34" s="83">
        <f>Wynik_VIII_ZIMNAR_2008!$AC30</f>
        <v>0.022395833333333334</v>
      </c>
      <c r="CD34" s="82">
        <f>Wynik_VIII_ZIMNAR_2008!$J31</f>
        <v>40</v>
      </c>
      <c r="CE34" s="83">
        <f>Wynik_VIII_ZIMNAR_2008!$Z31</f>
        <v>0.023541666666666666</v>
      </c>
      <c r="CG34" s="82">
        <f>Wynik_VIII_ZIMNAR_2008!$I32</f>
        <v>43</v>
      </c>
      <c r="CH34" s="83">
        <f>Wynik_VIII_ZIMNAR_2008!$W32</f>
        <v>0.02372685185185185</v>
      </c>
      <c r="CJ34" s="82">
        <f>Wynik_VIII_ZIMNAR_2008!$H33</f>
        <v>58</v>
      </c>
      <c r="CK34" s="83">
        <f>Wynik_VIII_ZIMNAR_2008!$T33</f>
        <v>0.0246875</v>
      </c>
      <c r="CM34" s="80" t="s">
        <v>93</v>
      </c>
      <c r="CN34" s="81" t="s">
        <v>4</v>
      </c>
      <c r="CP34" s="86" t="str">
        <f>Wynik_VIII_ZIMNAR_2008!$C35</f>
        <v>Budna Barbara</v>
      </c>
      <c r="CQ34" s="87">
        <f>Wynik_VIII_ZIMNAR_2008!$A35</f>
        <v>32</v>
      </c>
    </row>
    <row r="35" spans="70:104" ht="13.5" thickBot="1">
      <c r="BR35" s="90" t="s">
        <v>94</v>
      </c>
      <c r="BS35" s="91">
        <f>Wynik_VIII_ZIMNAR_2008!$D27</f>
        <v>0.12666666666666665</v>
      </c>
      <c r="BU35" s="84">
        <f>Wynik_VIII_ZIMNAR_2008!$N28</f>
        <v>0</v>
      </c>
      <c r="BV35" s="85">
        <f>Wynik_VIII_ZIMNAR_2008!$AL28</f>
        <v>0</v>
      </c>
      <c r="BX35" s="82">
        <f>Wynik_VIII_ZIMNAR_2008!$M29</f>
        <v>41</v>
      </c>
      <c r="BY35" s="83">
        <f>Wynik_VIII_ZIMNAR_2008!$AI29</f>
        <v>0.021666666666666667</v>
      </c>
      <c r="CA35" s="82">
        <f>Wynik_VIII_ZIMNAR_2008!$L30</f>
        <v>36</v>
      </c>
      <c r="CB35" s="83">
        <f>Wynik_VIII_ZIMNAR_2008!$AF30</f>
        <v>0.021666666666666667</v>
      </c>
      <c r="CD35" s="82">
        <f>Wynik_VIII_ZIMNAR_2008!$K31</f>
        <v>45</v>
      </c>
      <c r="CE35" s="83">
        <f>Wynik_VIII_ZIMNAR_2008!$AC31</f>
        <v>0.021886574074074072</v>
      </c>
      <c r="CG35" s="82">
        <f>Wynik_VIII_ZIMNAR_2008!$J32</f>
        <v>46</v>
      </c>
      <c r="CH35" s="83">
        <f>Wynik_VIII_ZIMNAR_2008!$Z32</f>
        <v>0.025057870370370373</v>
      </c>
      <c r="CJ35" s="82">
        <f>Wynik_VIII_ZIMNAR_2008!$I33</f>
        <v>44</v>
      </c>
      <c r="CK35" s="83">
        <f>Wynik_VIII_ZIMNAR_2008!$W33</f>
        <v>0.02400462962962963</v>
      </c>
      <c r="CM35" s="82">
        <f>Wynik_VIII_ZIMNAR_2008!$H34</f>
        <v>57</v>
      </c>
      <c r="CN35" s="83">
        <f>Wynik_VIII_ZIMNAR_2008!$T34</f>
        <v>0.02417824074074074</v>
      </c>
      <c r="CP35" s="80" t="s">
        <v>93</v>
      </c>
      <c r="CQ35" s="81" t="s">
        <v>4</v>
      </c>
      <c r="CS35" s="86" t="str">
        <f>Wynik_VIII_ZIMNAR_2008!$C36</f>
        <v>Markowska Iwona</v>
      </c>
      <c r="CT35" s="87">
        <f>Wynik_VIII_ZIMNAR_2008!$A36</f>
        <v>33</v>
      </c>
      <c r="CY35" s="416" t="s">
        <v>199</v>
      </c>
      <c r="CZ35" s="416">
        <v>33</v>
      </c>
    </row>
    <row r="36" spans="73:107" ht="13.5" thickBot="1">
      <c r="BU36" s="90" t="s">
        <v>94</v>
      </c>
      <c r="BV36" s="91">
        <f>Wynik_VIII_ZIMNAR_2008!$D28</f>
        <v>0.13187500000000002</v>
      </c>
      <c r="BX36" s="84">
        <f>Wynik_VIII_ZIMNAR_2008!$N29</f>
        <v>0</v>
      </c>
      <c r="BY36" s="85">
        <f>Wynik_VIII_ZIMNAR_2008!$AL29</f>
        <v>0</v>
      </c>
      <c r="CA36" s="82">
        <f>Wynik_VIII_ZIMNAR_2008!$M30</f>
        <v>39</v>
      </c>
      <c r="CB36" s="83">
        <f>Wynik_VIII_ZIMNAR_2008!$AI30</f>
        <v>0.021458333333333333</v>
      </c>
      <c r="CD36" s="82">
        <f>Wynik_VIII_ZIMNAR_2008!$L31</f>
        <v>39</v>
      </c>
      <c r="CE36" s="83">
        <f>Wynik_VIII_ZIMNAR_2008!$AF31</f>
        <v>0.022523148148148143</v>
      </c>
      <c r="CG36" s="82">
        <f>Wynik_VIII_ZIMNAR_2008!$K32</f>
        <v>46</v>
      </c>
      <c r="CH36" s="83">
        <f>Wynik_VIII_ZIMNAR_2008!$AC32</f>
        <v>0.02189814814814815</v>
      </c>
      <c r="CJ36" s="82">
        <f>Wynik_VIII_ZIMNAR_2008!$J33</f>
        <v>38</v>
      </c>
      <c r="CK36" s="83">
        <f>Wynik_VIII_ZIMNAR_2008!$Z33</f>
        <v>0.023067129629629632</v>
      </c>
      <c r="CM36" s="82">
        <f>Wynik_VIII_ZIMNAR_2008!$I34</f>
        <v>51</v>
      </c>
      <c r="CN36" s="83">
        <f>Wynik_VIII_ZIMNAR_2008!$W34</f>
        <v>0.025266203703703704</v>
      </c>
      <c r="CP36" s="82">
        <f>Wynik_VIII_ZIMNAR_2008!$H35</f>
        <v>60</v>
      </c>
      <c r="CQ36" s="83">
        <f>Wynik_VIII_ZIMNAR_2008!$T35</f>
        <v>0.025555555555555554</v>
      </c>
      <c r="CS36" s="80" t="s">
        <v>93</v>
      </c>
      <c r="CT36" s="81" t="s">
        <v>4</v>
      </c>
      <c r="CV36" s="86" t="str">
        <f>Wynik_VIII_ZIMNAR_2008!$C37</f>
        <v>Cichy Patryk</v>
      </c>
      <c r="CW36" s="87">
        <f>Wynik_VIII_ZIMNAR_2008!$A37</f>
        <v>34</v>
      </c>
      <c r="DB36" s="416" t="s">
        <v>199</v>
      </c>
      <c r="DC36" s="416">
        <v>34</v>
      </c>
    </row>
    <row r="37" spans="76:104" ht="13.5" thickBot="1">
      <c r="BX37" s="90" t="s">
        <v>94</v>
      </c>
      <c r="BY37" s="91">
        <f>Wynik_VIII_ZIMNAR_2008!$D29</f>
        <v>0.13346064814814815</v>
      </c>
      <c r="CA37" s="84">
        <f>Wynik_VIII_ZIMNAR_2008!$N30</f>
        <v>0</v>
      </c>
      <c r="CB37" s="85">
        <f>Wynik_VIII_ZIMNAR_2008!$AL30</f>
        <v>0</v>
      </c>
      <c r="CD37" s="82">
        <f>Wynik_VIII_ZIMNAR_2008!$M31</f>
        <v>40</v>
      </c>
      <c r="CE37" s="83">
        <f>Wynik_VIII_ZIMNAR_2008!$AI31</f>
        <v>0.021550925925925928</v>
      </c>
      <c r="CG37" s="82">
        <f>Wynik_VIII_ZIMNAR_2008!$L32</f>
        <v>34</v>
      </c>
      <c r="CH37" s="83">
        <f>Wynik_VIII_ZIMNAR_2008!$AF32</f>
        <v>0.021504629629629627</v>
      </c>
      <c r="CJ37" s="82">
        <f>Wynik_VIII_ZIMNAR_2008!$K33</f>
        <v>53</v>
      </c>
      <c r="CK37" s="83">
        <f>Wynik_VIII_ZIMNAR_2008!$AC33</f>
        <v>0.024039351851851853</v>
      </c>
      <c r="CM37" s="82">
        <f>Wynik_VIII_ZIMNAR_2008!$J34</f>
        <v>47</v>
      </c>
      <c r="CN37" s="83">
        <f>Wynik_VIII_ZIMNAR_2008!$Z34</f>
        <v>0.025821759259259256</v>
      </c>
      <c r="CP37" s="82">
        <f>Wynik_VIII_ZIMNAR_2008!$I35</f>
        <v>49</v>
      </c>
      <c r="CQ37" s="83">
        <f>Wynik_VIII_ZIMNAR_2008!$W35</f>
        <v>0.025</v>
      </c>
      <c r="CS37" s="82">
        <f>Wynik_VIII_ZIMNAR_2008!$H36</f>
        <v>62</v>
      </c>
      <c r="CT37" s="83">
        <f>Wynik_VIII_ZIMNAR_2008!$T36</f>
        <v>0.025706018518518517</v>
      </c>
      <c r="CV37" s="80" t="s">
        <v>93</v>
      </c>
      <c r="CW37" s="81" t="s">
        <v>4</v>
      </c>
      <c r="CY37" s="86" t="str">
        <f>Wynik_VIII_ZIMNAR_2008!$C38</f>
        <v>Rosiński Zbigniew</v>
      </c>
      <c r="CZ37" s="87">
        <f>Wynik_VIII_ZIMNAR_2008!$A38</f>
        <v>35</v>
      </c>
    </row>
    <row r="38" spans="79:107" ht="13.5" thickBot="1">
      <c r="CA38" s="90" t="s">
        <v>94</v>
      </c>
      <c r="CB38" s="91">
        <f>Wynik_VIII_ZIMNAR_2008!$D30</f>
        <v>0.13653935185185184</v>
      </c>
      <c r="CD38" s="84">
        <f>Wynik_VIII_ZIMNAR_2008!$N31</f>
        <v>0</v>
      </c>
      <c r="CE38" s="85">
        <f>Wynik_VIII_ZIMNAR_2008!$AL31</f>
        <v>0</v>
      </c>
      <c r="CG38" s="82">
        <f>Wynik_VIII_ZIMNAR_2008!$M32</f>
        <v>44</v>
      </c>
      <c r="CH38" s="83">
        <f>Wynik_VIII_ZIMNAR_2008!$AI32</f>
        <v>0.02241898148148148</v>
      </c>
      <c r="CJ38" s="82">
        <f>Wynik_VIII_ZIMNAR_2008!$L33</f>
        <v>42</v>
      </c>
      <c r="CK38" s="83">
        <f>Wynik_VIII_ZIMNAR_2008!$AF33</f>
        <v>0.023483796296296298</v>
      </c>
      <c r="CM38" s="82">
        <f>Wynik_VIII_ZIMNAR_2008!$K34</f>
        <v>49</v>
      </c>
      <c r="CN38" s="83">
        <f>Wynik_VIII_ZIMNAR_2008!$AC34</f>
        <v>0.02298611111111111</v>
      </c>
      <c r="CP38" s="82">
        <f>Wynik_VIII_ZIMNAR_2008!$J35</f>
        <v>42</v>
      </c>
      <c r="CQ38" s="83">
        <f>Wynik_VIII_ZIMNAR_2008!$Z35</f>
        <v>0.023912037037037034</v>
      </c>
      <c r="CS38" s="82">
        <f>Wynik_VIII_ZIMNAR_2008!$I36</f>
        <v>52</v>
      </c>
      <c r="CT38" s="83">
        <f>Wynik_VIII_ZIMNAR_2008!$W36</f>
        <v>0.026157407407407407</v>
      </c>
      <c r="CV38" s="82">
        <f>Wynik_VIII_ZIMNAR_2008!$H37</f>
        <v>19</v>
      </c>
      <c r="CW38" s="83">
        <f>Wynik_VIII_ZIMNAR_2008!$T37</f>
        <v>0.018229166666666668</v>
      </c>
      <c r="CY38" s="80" t="s">
        <v>93</v>
      </c>
      <c r="CZ38" s="81" t="s">
        <v>4</v>
      </c>
      <c r="DB38" s="86" t="str">
        <f>Wynik_VIII_ZIMNAR_2008!$C39</f>
        <v>Springwald Piotr</v>
      </c>
      <c r="DC38" s="87">
        <f>Wynik_VIII_ZIMNAR_2008!$A39</f>
        <v>36</v>
      </c>
    </row>
    <row r="39" spans="79:110" ht="13.5" thickBot="1">
      <c r="CA39" s="361"/>
      <c r="CB39" s="362"/>
      <c r="CD39" s="90" t="s">
        <v>94</v>
      </c>
      <c r="CE39" s="91">
        <f>Wynik_VIII_ZIMNAR_2008!$D31</f>
        <v>0.13752314814814814</v>
      </c>
      <c r="CG39" s="84">
        <f>Wynik_VIII_ZIMNAR_2008!$N32</f>
        <v>0</v>
      </c>
      <c r="CH39" s="85">
        <f>Wynik_VIII_ZIMNAR_2008!$AL32</f>
        <v>0</v>
      </c>
      <c r="CJ39" s="82">
        <f>Wynik_VIII_ZIMNAR_2008!$M33</f>
        <v>46</v>
      </c>
      <c r="CK39" s="83">
        <f>Wynik_VIII_ZIMNAR_2008!$AI33</f>
        <v>0.022997685185185187</v>
      </c>
      <c r="CM39" s="82">
        <f>Wynik_VIII_ZIMNAR_2008!$L34</f>
        <v>38</v>
      </c>
      <c r="CN39" s="83">
        <f>Wynik_VIII_ZIMNAR_2008!$AF34</f>
        <v>0.02225694444444444</v>
      </c>
      <c r="CP39" s="82">
        <f>Wynik_VIII_ZIMNAR_2008!$K35</f>
        <v>50</v>
      </c>
      <c r="CQ39" s="83">
        <f>Wynik_VIII_ZIMNAR_2008!$AC35</f>
        <v>0.023206018518518515</v>
      </c>
      <c r="CS39" s="82">
        <f>Wynik_VIII_ZIMNAR_2008!$J36</f>
        <v>45</v>
      </c>
      <c r="CT39" s="83">
        <f>Wynik_VIII_ZIMNAR_2008!$Z36</f>
        <v>0.02479166666666667</v>
      </c>
      <c r="CV39" s="82">
        <f>Wynik_VIII_ZIMNAR_2008!$I37</f>
        <v>20</v>
      </c>
      <c r="CW39" s="83">
        <f>Wynik_VIII_ZIMNAR_2008!$W37</f>
        <v>0.01888888888888889</v>
      </c>
      <c r="CY39" s="82">
        <f>Wynik_VIII_ZIMNAR_2008!$H38</f>
        <v>22</v>
      </c>
      <c r="CZ39" s="83">
        <f>Wynik_VIII_ZIMNAR_2008!$T38</f>
        <v>0.018541666666666668</v>
      </c>
      <c r="DB39" s="80" t="s">
        <v>93</v>
      </c>
      <c r="DC39" s="81" t="s">
        <v>4</v>
      </c>
      <c r="DE39" s="86" t="str">
        <f>Wynik_VIII_ZIMNAR_2008!$C40</f>
        <v>Koselski Krzysztof</v>
      </c>
      <c r="DF39" s="87">
        <f>Wynik_VIII_ZIMNAR_2008!$A40</f>
        <v>37</v>
      </c>
    </row>
    <row r="40" spans="82:113" ht="13.5" thickBot="1">
      <c r="CD40" s="90" t="s">
        <v>94</v>
      </c>
      <c r="CE40" s="91">
        <f>Wynik_VIII_ZIMNAR_2008!$AS31</f>
        <v>0</v>
      </c>
      <c r="CG40" s="90" t="s">
        <v>94</v>
      </c>
      <c r="CH40" s="91">
        <f>Wynik_VIII_ZIMNAR_2008!$D32</f>
        <v>0.1378935185185185</v>
      </c>
      <c r="CJ40" s="84">
        <f>Wynik_VIII_ZIMNAR_2008!$N33</f>
        <v>0</v>
      </c>
      <c r="CK40" s="85">
        <f>Wynik_VIII_ZIMNAR_2008!$AL33</f>
        <v>0</v>
      </c>
      <c r="CM40" s="82">
        <f>Wynik_VIII_ZIMNAR_2008!$M34</f>
        <v>42</v>
      </c>
      <c r="CN40" s="83">
        <f>Wynik_VIII_ZIMNAR_2008!$AI34</f>
        <v>0.021967592592592594</v>
      </c>
      <c r="CP40" s="82">
        <f>Wynik_VIII_ZIMNAR_2008!$L35</f>
        <v>41</v>
      </c>
      <c r="CQ40" s="83">
        <f>Wynik_VIII_ZIMNAR_2008!$AF35</f>
        <v>0.023020833333333334</v>
      </c>
      <c r="CS40" s="82">
        <f>Wynik_VIII_ZIMNAR_2008!$K36</f>
        <v>54</v>
      </c>
      <c r="CT40" s="83">
        <f>Wynik_VIII_ZIMNAR_2008!$AC36</f>
        <v>0.024212962962962964</v>
      </c>
      <c r="CV40" s="82">
        <f>Wynik_VIII_ZIMNAR_2008!$J37</f>
        <v>13</v>
      </c>
      <c r="CW40" s="83">
        <f>Wynik_VIII_ZIMNAR_2008!$Z37</f>
        <v>0.017013888888888887</v>
      </c>
      <c r="CY40" s="82">
        <f>Wynik_VIII_ZIMNAR_2008!$I38</f>
        <v>24</v>
      </c>
      <c r="CZ40" s="83">
        <f>Wynik_VIII_ZIMNAR_2008!$W38</f>
        <v>0.019444444444444445</v>
      </c>
      <c r="DB40" s="82">
        <f>Wynik_VIII_ZIMNAR_2008!$H39</f>
        <v>41</v>
      </c>
      <c r="DC40" s="83">
        <f>Wynik_VIII_ZIMNAR_2008!$T39</f>
        <v>0.021909722222222223</v>
      </c>
      <c r="DE40" s="80" t="s">
        <v>93</v>
      </c>
      <c r="DF40" s="81" t="s">
        <v>4</v>
      </c>
      <c r="DH40" s="86" t="str">
        <f>Wynik_VIII_ZIMNAR_2008!$C41</f>
        <v>Kocyba Henryk</v>
      </c>
      <c r="DI40" s="87">
        <f>Wynik_VIII_ZIMNAR_2008!$A41</f>
        <v>38</v>
      </c>
    </row>
    <row r="41" spans="85:113" ht="13.5" thickBot="1">
      <c r="CG41" s="90" t="s">
        <v>94</v>
      </c>
      <c r="CH41" s="91">
        <f>Wynik_VIII_ZIMNAR_2008!$AS32</f>
        <v>0</v>
      </c>
      <c r="CJ41" s="90" t="s">
        <v>94</v>
      </c>
      <c r="CK41" s="91">
        <f>Wynik_VIII_ZIMNAR_2008!$D33</f>
        <v>0.14228009259259258</v>
      </c>
      <c r="CM41" s="84">
        <f>Wynik_VIII_ZIMNAR_2008!$N34</f>
        <v>0</v>
      </c>
      <c r="CN41" s="85">
        <f>Wynik_VIII_ZIMNAR_2008!$AL34</f>
        <v>0</v>
      </c>
      <c r="CP41" s="82">
        <f>Wynik_VIII_ZIMNAR_2008!$M35</f>
        <v>45</v>
      </c>
      <c r="CQ41" s="83">
        <f>Wynik_VIII_ZIMNAR_2008!$AI35</f>
        <v>0.022743055555555555</v>
      </c>
      <c r="CS41" s="82">
        <f>Wynik_VIII_ZIMNAR_2008!$L36</f>
        <v>43</v>
      </c>
      <c r="CT41" s="83">
        <f>Wynik_VIII_ZIMNAR_2008!$AF36</f>
        <v>0.02383101851851852</v>
      </c>
      <c r="CV41" s="82">
        <f>Wynik_VIII_ZIMNAR_2008!$K37</f>
        <v>19</v>
      </c>
      <c r="CW41" s="83">
        <f>Wynik_VIII_ZIMNAR_2008!$AC37</f>
        <v>0.017870370370370373</v>
      </c>
      <c r="CY41" s="82">
        <f>Wynik_VIII_ZIMNAR_2008!$J38</f>
        <v>0</v>
      </c>
      <c r="CZ41" s="83">
        <f>Wynik_VIII_ZIMNAR_2008!$Z38</f>
        <v>0</v>
      </c>
      <c r="DB41" s="82">
        <f>Wynik_VIII_ZIMNAR_2008!$I39</f>
        <v>38</v>
      </c>
      <c r="DC41" s="83">
        <f>Wynik_VIII_ZIMNAR_2008!$W39</f>
        <v>0.02175925925925926</v>
      </c>
      <c r="DE41" s="82">
        <f>Wynik_VIII_ZIMNAR_2008!$H40</f>
        <v>35</v>
      </c>
      <c r="DF41" s="83">
        <f>Wynik_VIII_ZIMNAR_2008!$T40</f>
        <v>0.02082175925925926</v>
      </c>
      <c r="DH41" s="80" t="s">
        <v>93</v>
      </c>
      <c r="DI41" s="81" t="s">
        <v>4</v>
      </c>
    </row>
    <row r="42" spans="88:116" ht="13.5" thickBot="1">
      <c r="CJ42" s="90" t="s">
        <v>94</v>
      </c>
      <c r="CK42" s="91">
        <f>Wynik_VIII_ZIMNAR_2008!$AS33</f>
        <v>0</v>
      </c>
      <c r="CM42" s="90" t="s">
        <v>94</v>
      </c>
      <c r="CN42" s="91">
        <f>Wynik_VIII_ZIMNAR_2008!$D34</f>
        <v>0.14247685185185183</v>
      </c>
      <c r="CP42" s="84">
        <f>Wynik_VIII_ZIMNAR_2008!$N35</f>
        <v>0</v>
      </c>
      <c r="CQ42" s="85">
        <f>Wynik_VIII_ZIMNAR_2008!$AL35</f>
        <v>0</v>
      </c>
      <c r="CS42" s="82">
        <f>Wynik_VIII_ZIMNAR_2008!$M36</f>
        <v>48</v>
      </c>
      <c r="CT42" s="83">
        <f>Wynik_VIII_ZIMNAR_2008!$AI36</f>
        <v>0.0241087962962963</v>
      </c>
      <c r="CV42" s="82">
        <f>Wynik_VIII_ZIMNAR_2008!$L37</f>
        <v>28</v>
      </c>
      <c r="CW42" s="83">
        <f>Wynik_VIII_ZIMNAR_2008!$AF37</f>
        <v>0.019641203703703706</v>
      </c>
      <c r="CY42" s="82">
        <f>Wynik_VIII_ZIMNAR_2008!$K38</f>
        <v>20</v>
      </c>
      <c r="CZ42" s="83">
        <f>Wynik_VIII_ZIMNAR_2008!$AC38</f>
        <v>0.01824074074074074</v>
      </c>
      <c r="DB42" s="82">
        <f>Wynik_VIII_ZIMNAR_2008!$J39</f>
        <v>0</v>
      </c>
      <c r="DC42" s="83">
        <f>Wynik_VIII_ZIMNAR_2008!$Z39</f>
        <v>0</v>
      </c>
      <c r="DE42" s="82">
        <f>Wynik_VIII_ZIMNAR_2008!$I40</f>
        <v>53</v>
      </c>
      <c r="DF42" s="83">
        <f>Wynik_VIII_ZIMNAR_2008!$W40</f>
        <v>0.026157407407407407</v>
      </c>
      <c r="DH42" s="82">
        <f>Wynik_VIII_ZIMNAR_2008!$H41</f>
        <v>4</v>
      </c>
      <c r="DI42" s="83">
        <f>Wynik_VIII_ZIMNAR_2008!$T41</f>
        <v>0.01599537037037037</v>
      </c>
      <c r="DK42" s="86" t="str">
        <f>Wynik_VIII_ZIMNAR_2008!$C42</f>
        <v>Springwald Paweł</v>
      </c>
      <c r="DL42" s="87">
        <f>Wynik_VIII_ZIMNAR_2008!$A42</f>
        <v>39</v>
      </c>
    </row>
    <row r="43" spans="91:125" ht="13.5" thickBot="1">
      <c r="CM43" s="90" t="s">
        <v>94</v>
      </c>
      <c r="CN43" s="91">
        <f>Wynik_VIII_ZIMNAR_2008!$AS34</f>
        <v>0</v>
      </c>
      <c r="CP43" s="90" t="s">
        <v>94</v>
      </c>
      <c r="CQ43" s="91">
        <f>Wynik_VIII_ZIMNAR_2008!$D35</f>
        <v>0.1434375</v>
      </c>
      <c r="CS43" s="84">
        <f>Wynik_VIII_ZIMNAR_2008!$N36</f>
        <v>0</v>
      </c>
      <c r="CT43" s="85">
        <f>Wynik_VIII_ZIMNAR_2008!$AL36</f>
        <v>0</v>
      </c>
      <c r="CV43" s="82">
        <f>Wynik_VIII_ZIMNAR_2008!$M37</f>
        <v>0</v>
      </c>
      <c r="CW43" s="83">
        <f>Wynik_VIII_ZIMNAR_2008!$AI37</f>
        <v>0</v>
      </c>
      <c r="CY43" s="82">
        <f>Wynik_VIII_ZIMNAR_2008!$L38</f>
        <v>15</v>
      </c>
      <c r="CZ43" s="83">
        <f>Wynik_VIII_ZIMNAR_2008!$AF38</f>
        <v>0.017858796296296296</v>
      </c>
      <c r="DB43" s="82">
        <f>Wynik_VIII_ZIMNAR_2008!$K39</f>
        <v>42</v>
      </c>
      <c r="DC43" s="83">
        <f>Wynik_VIII_ZIMNAR_2008!$AC39</f>
        <v>0.020949074074074075</v>
      </c>
      <c r="DE43" s="82">
        <f>Wynik_VIII_ZIMNAR_2008!$J40</f>
        <v>32</v>
      </c>
      <c r="DF43" s="83">
        <f>Wynik_VIII_ZIMNAR_2008!$Z40</f>
        <v>0.021122685185185185</v>
      </c>
      <c r="DH43" s="82">
        <f>Wynik_VIII_ZIMNAR_2008!$I41</f>
        <v>7</v>
      </c>
      <c r="DI43" s="83">
        <f>Wynik_VIII_ZIMNAR_2008!$W41</f>
        <v>0.01664351851851852</v>
      </c>
      <c r="DK43" s="80" t="s">
        <v>93</v>
      </c>
      <c r="DL43" s="81" t="s">
        <v>4</v>
      </c>
      <c r="DN43" s="86" t="str">
        <f>Wynik_VIII_ZIMNAR_2008!$C43</f>
        <v>Koprek Edmund</v>
      </c>
      <c r="DO43" s="87">
        <f>Wynik_VIII_ZIMNAR_2008!$A43</f>
        <v>40</v>
      </c>
      <c r="DT43" s="416" t="s">
        <v>199</v>
      </c>
      <c r="DU43" s="416">
        <v>35</v>
      </c>
    </row>
    <row r="44" spans="94:122" ht="13.5" thickBot="1">
      <c r="CP44" s="90" t="s">
        <v>94</v>
      </c>
      <c r="CQ44" s="91">
        <f>Wynik_VIII_ZIMNAR_2008!$D35</f>
        <v>0.1434375</v>
      </c>
      <c r="CS44" s="90" t="s">
        <v>94</v>
      </c>
      <c r="CT44" s="91">
        <f>Wynik_VIII_ZIMNAR_2008!$D36</f>
        <v>0.14880787037037038</v>
      </c>
      <c r="CV44" s="84">
        <f>Wynik_VIII_ZIMNAR_2008!$N37</f>
        <v>0</v>
      </c>
      <c r="CW44" s="85">
        <f>Wynik_VIII_ZIMNAR_2008!$AL37</f>
        <v>0</v>
      </c>
      <c r="CY44" s="82">
        <f>Wynik_VIII_ZIMNAR_2008!$M38</f>
        <v>18</v>
      </c>
      <c r="CZ44" s="83">
        <f>Wynik_VIII_ZIMNAR_2008!$AI38</f>
        <v>0.017847222222222223</v>
      </c>
      <c r="DB44" s="82">
        <f>Wynik_VIII_ZIMNAR_2008!$L39</f>
        <v>31</v>
      </c>
      <c r="DC44" s="83">
        <f>Wynik_VIII_ZIMNAR_2008!$AF39</f>
        <v>0.020196759259259258</v>
      </c>
      <c r="DE44" s="82">
        <f>Wynik_VIII_ZIMNAR_2008!$K40</f>
        <v>26</v>
      </c>
      <c r="DF44" s="83">
        <f>Wynik_VIII_ZIMNAR_2008!$AC40</f>
        <v>0.018935185185185183</v>
      </c>
      <c r="DH44" s="82">
        <f>Wynik_VIII_ZIMNAR_2008!$J41</f>
        <v>5</v>
      </c>
      <c r="DI44" s="83">
        <f>Wynik_VIII_ZIMNAR_2008!$Z41</f>
        <v>0.015625</v>
      </c>
      <c r="DK44" s="82">
        <f>Wynik_VIII_ZIMNAR_2008!$H42</f>
        <v>0</v>
      </c>
      <c r="DL44" s="83">
        <f>Wynik_VIII_ZIMNAR_2008!$T42</f>
        <v>0</v>
      </c>
      <c r="DN44" s="80" t="s">
        <v>93</v>
      </c>
      <c r="DO44" s="81" t="s">
        <v>4</v>
      </c>
      <c r="DQ44" s="86" t="str">
        <f>Wynik_VIII_ZIMNAR_2008!$C44</f>
        <v>Bąk Krzysztof</v>
      </c>
      <c r="DR44" s="87">
        <f>Wynik_VIII_ZIMNAR_2008!$A44</f>
        <v>41</v>
      </c>
    </row>
    <row r="45" spans="97:125" ht="13.5" thickBot="1">
      <c r="CS45" s="90" t="s">
        <v>94</v>
      </c>
      <c r="CT45" s="91">
        <f>Wynik_VIII_ZIMNAR_2008!$AS36</f>
        <v>0</v>
      </c>
      <c r="CV45" s="90" t="s">
        <v>94</v>
      </c>
      <c r="CW45" s="91">
        <f>Wynik_VIII_ZIMNAR_2008!$D37</f>
        <v>0.09164351851851851</v>
      </c>
      <c r="CY45" s="84">
        <f>Wynik_VIII_ZIMNAR_2008!$N38</f>
        <v>0</v>
      </c>
      <c r="CZ45" s="85">
        <f>Wynik_VIII_ZIMNAR_2008!$AL38</f>
        <v>0</v>
      </c>
      <c r="DB45" s="82">
        <f>Wynik_VIII_ZIMNAR_2008!$M39</f>
        <v>34</v>
      </c>
      <c r="DC45" s="83">
        <f>Wynik_VIII_ZIMNAR_2008!$AI39</f>
        <v>0.01989583333333333</v>
      </c>
      <c r="DE45" s="82">
        <f>Wynik_VIII_ZIMNAR_2008!$L40</f>
        <v>0</v>
      </c>
      <c r="DF45" s="83">
        <f>Wynik_VIII_ZIMNAR_2008!$AF40</f>
        <v>0</v>
      </c>
      <c r="DH45" s="82">
        <f>Wynik_VIII_ZIMNAR_2008!$K41</f>
        <v>4</v>
      </c>
      <c r="DI45" s="83">
        <f>Wynik_VIII_ZIMNAR_2008!$AC41</f>
        <v>0.015381944444444443</v>
      </c>
      <c r="DK45" s="82">
        <f>Wynik_VIII_ZIMNAR_2008!$I42</f>
        <v>13</v>
      </c>
      <c r="DL45" s="83">
        <f>Wynik_VIII_ZIMNAR_2008!$W42</f>
        <v>0.017685185185185182</v>
      </c>
      <c r="DN45" s="82">
        <f>Wynik_VIII_ZIMNAR_2008!$H43</f>
        <v>28</v>
      </c>
      <c r="DO45" s="83">
        <f>Wynik_VIII_ZIMNAR_2008!$T43</f>
        <v>0.019421296296296294</v>
      </c>
      <c r="DQ45" s="80" t="s">
        <v>93</v>
      </c>
      <c r="DR45" s="81" t="s">
        <v>4</v>
      </c>
      <c r="DT45" s="86" t="str">
        <f>Wynik_VIII_ZIMNAR_2008!$C45</f>
        <v>Tomżyński Jarosław</v>
      </c>
      <c r="DU45" s="87">
        <f>Wynik_VIII_ZIMNAR_2008!$A45</f>
        <v>42</v>
      </c>
    </row>
    <row r="46" spans="100:128" ht="13.5" thickBot="1">
      <c r="CV46" s="90" t="s">
        <v>94</v>
      </c>
      <c r="CW46" s="91">
        <f>Wynik_VIII_ZIMNAR_2008!$D37</f>
        <v>0.09164351851851851</v>
      </c>
      <c r="CY46" s="90" t="s">
        <v>94</v>
      </c>
      <c r="CZ46" s="91">
        <f>Wynik_VIII_ZIMNAR_2008!$D38</f>
        <v>0.09193287037037036</v>
      </c>
      <c r="DB46" s="84">
        <f>Wynik_VIII_ZIMNAR_2008!$N39</f>
        <v>0</v>
      </c>
      <c r="DC46" s="85">
        <f>Wynik_VIII_ZIMNAR_2008!$AL39</f>
        <v>0</v>
      </c>
      <c r="DE46" s="82">
        <f>Wynik_VIII_ZIMNAR_2008!$M40</f>
        <v>25</v>
      </c>
      <c r="DF46" s="83">
        <f>Wynik_VIII_ZIMNAR_2008!$AI40</f>
        <v>0.018726851851851852</v>
      </c>
      <c r="DH46" s="82">
        <f>Wynik_VIII_ZIMNAR_2008!$L41</f>
        <v>0</v>
      </c>
      <c r="DI46" s="83">
        <f>Wynik_VIII_ZIMNAR_2008!$AF41</f>
        <v>0</v>
      </c>
      <c r="DK46" s="82">
        <f>Wynik_VIII_ZIMNAR_2008!$J42</f>
        <v>10</v>
      </c>
      <c r="DL46" s="83">
        <f>Wynik_VIII_ZIMNAR_2008!$Z42</f>
        <v>0.016793981481481483</v>
      </c>
      <c r="DN46" s="82">
        <f>Wynik_VIII_ZIMNAR_2008!$I43</f>
        <v>29</v>
      </c>
      <c r="DO46" s="83">
        <f>Wynik_VIII_ZIMNAR_2008!$W43</f>
        <v>0.020104166666666666</v>
      </c>
      <c r="DQ46" s="82">
        <f>Wynik_VIII_ZIMNAR_2008!$H44</f>
        <v>25</v>
      </c>
      <c r="DR46" s="83">
        <f>Wynik_VIII_ZIMNAR_2008!$T44</f>
        <v>0.01884259259259259</v>
      </c>
      <c r="DT46" s="80" t="s">
        <v>93</v>
      </c>
      <c r="DU46" s="81" t="s">
        <v>4</v>
      </c>
      <c r="DW46" s="86" t="str">
        <f>Wynik_VIII_ZIMNAR_2008!$C46</f>
        <v>Springwald Krzysztof</v>
      </c>
      <c r="DX46" s="87">
        <f>Wynik_VIII_ZIMNAR_2008!$A46</f>
        <v>43</v>
      </c>
    </row>
    <row r="47" spans="103:131" ht="13.5" thickBot="1">
      <c r="CY47" s="90" t="s">
        <v>94</v>
      </c>
      <c r="CZ47" s="91">
        <f>Wynik_VIII_ZIMNAR_2008!$AS38</f>
        <v>0</v>
      </c>
      <c r="DB47" s="90" t="s">
        <v>94</v>
      </c>
      <c r="DC47" s="91">
        <f>Wynik_VIII_ZIMNAR_2008!$D39</f>
        <v>0.10471064814814815</v>
      </c>
      <c r="DE47" s="84">
        <f>Wynik_VIII_ZIMNAR_2008!$N40</f>
        <v>0</v>
      </c>
      <c r="DF47" s="85">
        <f>Wynik_VIII_ZIMNAR_2008!$AL40</f>
        <v>0</v>
      </c>
      <c r="DH47" s="82">
        <f>Wynik_VIII_ZIMNAR_2008!$M41</f>
        <v>0</v>
      </c>
      <c r="DI47" s="83">
        <f>Wynik_VIII_ZIMNAR_2008!$AI41</f>
        <v>0</v>
      </c>
      <c r="DK47" s="82">
        <f>Wynik_VIII_ZIMNAR_2008!$K42</f>
        <v>9</v>
      </c>
      <c r="DL47" s="83">
        <f>Wynik_VIII_ZIMNAR_2008!$AC42</f>
        <v>0.01628472222222222</v>
      </c>
      <c r="DN47" s="82">
        <f>Wynik_VIII_ZIMNAR_2008!$J43</f>
        <v>0</v>
      </c>
      <c r="DO47" s="83">
        <f>Wynik_VIII_ZIMNAR_2008!$Z43</f>
        <v>0</v>
      </c>
      <c r="DQ47" s="82">
        <f>Wynik_VIII_ZIMNAR_2008!$I44</f>
        <v>19</v>
      </c>
      <c r="DR47" s="83">
        <f>Wynik_VIII_ZIMNAR_2008!$W44</f>
        <v>0.018877314814814816</v>
      </c>
      <c r="DT47" s="82">
        <f>Wynik_VIII_ZIMNAR_2008!$H45</f>
        <v>0</v>
      </c>
      <c r="DU47" s="83">
        <f>Wynik_VIII_ZIMNAR_2008!$T45</f>
        <v>0</v>
      </c>
      <c r="DW47" s="80" t="s">
        <v>93</v>
      </c>
      <c r="DX47" s="81" t="s">
        <v>4</v>
      </c>
      <c r="DZ47" s="86" t="str">
        <f>Wynik_VIII_ZIMNAR_2008!$C47</f>
        <v>Szablicki Aleksy</v>
      </c>
      <c r="EA47" s="87">
        <f>Wynik_VIII_ZIMNAR_2008!$A47</f>
        <v>44</v>
      </c>
    </row>
    <row r="48" spans="106:134" ht="13.5" thickBot="1">
      <c r="DB48" s="90" t="s">
        <v>94</v>
      </c>
      <c r="DC48" s="91">
        <f>Wynik_VIII_ZIMNAR_2008!$AS39</f>
        <v>0</v>
      </c>
      <c r="DE48" s="90" t="s">
        <v>94</v>
      </c>
      <c r="DF48" s="91">
        <f>Wynik_VIII_ZIMNAR_2008!$D40</f>
        <v>0.1057638888888889</v>
      </c>
      <c r="DH48" s="84">
        <f>Wynik_VIII_ZIMNAR_2008!$N41</f>
        <v>0</v>
      </c>
      <c r="DI48" s="85">
        <f>Wynik_VIII_ZIMNAR_2008!$AL41</f>
        <v>0</v>
      </c>
      <c r="DK48" s="82" t="str">
        <f>Wynik_VIII_ZIMNAR_2008!$L42</f>
        <v>NU</v>
      </c>
      <c r="DL48" s="83">
        <f>Wynik_VIII_ZIMNAR_2008!$AF42</f>
        <v>0</v>
      </c>
      <c r="DN48" s="82">
        <f>Wynik_VIII_ZIMNAR_2008!$K43</f>
        <v>22</v>
      </c>
      <c r="DO48" s="83">
        <f>Wynik_VIII_ZIMNAR_2008!$AC43</f>
        <v>0.018449074074074073</v>
      </c>
      <c r="DQ48" s="82">
        <f>Wynik_VIII_ZIMNAR_2008!$J44</f>
        <v>33</v>
      </c>
      <c r="DR48" s="83">
        <f>Wynik_VIII_ZIMNAR_2008!$Z44</f>
        <v>0.021886574074074072</v>
      </c>
      <c r="DT48" s="82">
        <f>Wynik_VIII_ZIMNAR_2008!$I45</f>
        <v>35</v>
      </c>
      <c r="DU48" s="83">
        <f>Wynik_VIII_ZIMNAR_2008!$W45</f>
        <v>0.02119212962962963</v>
      </c>
      <c r="DW48" s="82">
        <f>Wynik_VIII_ZIMNAR_2008!$H46</f>
        <v>36</v>
      </c>
      <c r="DX48" s="83">
        <f>Wynik_VIII_ZIMNAR_2008!$T46</f>
        <v>0.02113425925925926</v>
      </c>
      <c r="DZ48" s="80" t="s">
        <v>93</v>
      </c>
      <c r="EA48" s="81" t="s">
        <v>4</v>
      </c>
      <c r="EC48" s="86" t="str">
        <f>Wynik_VIII_ZIMNAR_2008!$C48</f>
        <v>Ulfik Florian</v>
      </c>
      <c r="ED48" s="87">
        <f>Wynik_VIII_ZIMNAR_2008!$A48</f>
        <v>45</v>
      </c>
    </row>
    <row r="49" spans="109:137" ht="13.5" thickBot="1">
      <c r="DE49" s="90" t="s">
        <v>94</v>
      </c>
      <c r="DF49" s="91">
        <f>Wynik_VIII_ZIMNAR_2008!$AS40</f>
        <v>0.1057638888888889</v>
      </c>
      <c r="DH49" s="90" t="s">
        <v>94</v>
      </c>
      <c r="DI49" s="91">
        <f>Wynik_VIII_ZIMNAR_2008!$D41</f>
        <v>0.06364583333333333</v>
      </c>
      <c r="DK49" s="82">
        <f>Wynik_VIII_ZIMNAR_2008!$M42</f>
        <v>32</v>
      </c>
      <c r="DL49" s="83">
        <f>Wynik_VIII_ZIMNAR_2008!$AI42</f>
        <v>0.019490740740740743</v>
      </c>
      <c r="DN49" s="82">
        <f>Wynik_VIII_ZIMNAR_2008!$L43</f>
        <v>0</v>
      </c>
      <c r="DO49" s="83">
        <f>Wynik_VIII_ZIMNAR_2008!$AF43</f>
        <v>0</v>
      </c>
      <c r="DQ49" s="82">
        <f>Wynik_VIII_ZIMNAR_2008!$K44</f>
        <v>16</v>
      </c>
      <c r="DR49" s="83">
        <f>Wynik_VIII_ZIMNAR_2008!$AC44</f>
        <v>0.017326388888888888</v>
      </c>
      <c r="DT49" s="82">
        <f>Wynik_VIII_ZIMNAR_2008!$J45</f>
        <v>25</v>
      </c>
      <c r="DU49" s="83">
        <f>Wynik_VIII_ZIMNAR_2008!$Z45</f>
        <v>0.019780092592592592</v>
      </c>
      <c r="DW49" s="82">
        <f>Wynik_VIII_ZIMNAR_2008!$I46</f>
        <v>30</v>
      </c>
      <c r="DX49" s="83">
        <f>Wynik_VIII_ZIMNAR_2008!$W46</f>
        <v>0.020208333333333335</v>
      </c>
      <c r="DZ49" s="82">
        <f>Wynik_VIII_ZIMNAR_2008!$H47</f>
        <v>37</v>
      </c>
      <c r="EA49" s="83">
        <f>Wynik_VIII_ZIMNAR_2008!$T47</f>
        <v>0.021412037037037035</v>
      </c>
      <c r="EC49" s="80" t="s">
        <v>93</v>
      </c>
      <c r="ED49" s="81" t="s">
        <v>4</v>
      </c>
      <c r="EF49" s="86" t="str">
        <f>Wynik_VIII_ZIMNAR_2008!$C49</f>
        <v>Fokczyńska Ewa</v>
      </c>
      <c r="EG49" s="87">
        <f>Wynik_VIII_ZIMNAR_2008!$A49</f>
        <v>46</v>
      </c>
    </row>
    <row r="50" spans="112:140" ht="13.5" thickBot="1">
      <c r="DH50" s="90" t="s">
        <v>94</v>
      </c>
      <c r="DI50" s="91">
        <f>Wynik_VIII_ZIMNAR_2008!$AS41</f>
        <v>0</v>
      </c>
      <c r="DK50" s="84">
        <f>Wynik_VIII_ZIMNAR_2008!$N42</f>
        <v>0</v>
      </c>
      <c r="DL50" s="85">
        <f>Wynik_VIII_ZIMNAR_2008!$AL42</f>
        <v>0</v>
      </c>
      <c r="DN50" s="82">
        <f>Wynik_VIII_ZIMNAR_2008!$M43</f>
        <v>19</v>
      </c>
      <c r="DO50" s="83">
        <f>Wynik_VIII_ZIMNAR_2008!$AI43</f>
        <v>0.018194444444444444</v>
      </c>
      <c r="DQ50" s="82">
        <f>Wynik_VIII_ZIMNAR_2008!$L44</f>
        <v>0</v>
      </c>
      <c r="DR50" s="83">
        <f>Wynik_VIII_ZIMNAR_2008!$AF44</f>
        <v>0</v>
      </c>
      <c r="DT50" s="82">
        <f>Wynik_VIII_ZIMNAR_2008!$K45</f>
        <v>0</v>
      </c>
      <c r="DU50" s="83">
        <f>Wynik_VIII_ZIMNAR_2008!$AC45</f>
        <v>0</v>
      </c>
      <c r="DW50" s="82">
        <f>Wynik_VIII_ZIMNAR_2008!$J46</f>
        <v>0</v>
      </c>
      <c r="DX50" s="83">
        <f>Wynik_VIII_ZIMNAR_2008!$Z46</f>
        <v>0</v>
      </c>
      <c r="DZ50" s="82">
        <f>Wynik_VIII_ZIMNAR_2008!$I47</f>
        <v>0</v>
      </c>
      <c r="EA50" s="83">
        <f>Wynik_VIII_ZIMNAR_2008!$W47</f>
        <v>0</v>
      </c>
      <c r="EC50" s="82">
        <f>Wynik_VIII_ZIMNAR_2008!$H48</f>
        <v>48</v>
      </c>
      <c r="ED50" s="83">
        <f>Wynik_VIII_ZIMNAR_2008!$T48</f>
        <v>0.022604166666666665</v>
      </c>
      <c r="EF50" s="80" t="s">
        <v>93</v>
      </c>
      <c r="EG50" s="81" t="s">
        <v>4</v>
      </c>
      <c r="EI50" s="86" t="str">
        <f>Wynik_VIII_ZIMNAR_2008!$C50</f>
        <v>Raczyńska Magdalena</v>
      </c>
      <c r="EJ50" s="87">
        <f>Wynik_VIII_ZIMNAR_2008!$A50</f>
        <v>47</v>
      </c>
    </row>
    <row r="51" spans="115:143" ht="13.5" thickBot="1">
      <c r="DK51" s="90" t="s">
        <v>94</v>
      </c>
      <c r="DL51" s="91">
        <f>Wynik_VIII_ZIMNAR_2008!$D42</f>
        <v>0.07025462962962963</v>
      </c>
      <c r="DN51" s="84">
        <f>Wynik_VIII_ZIMNAR_2008!$N43</f>
        <v>0</v>
      </c>
      <c r="DO51" s="85">
        <f>Wynik_VIII_ZIMNAR_2008!$AL43</f>
        <v>0</v>
      </c>
      <c r="DQ51" s="82">
        <f>Wynik_VIII_ZIMNAR_2008!$M44</f>
        <v>0</v>
      </c>
      <c r="DR51" s="83">
        <f>Wynik_VIII_ZIMNAR_2008!$AI44</f>
        <v>0</v>
      </c>
      <c r="DT51" s="82">
        <f>Wynik_VIII_ZIMNAR_2008!$L45</f>
        <v>27</v>
      </c>
      <c r="DU51" s="83">
        <f>Wynik_VIII_ZIMNAR_2008!$AF45</f>
        <v>0.019537037037037037</v>
      </c>
      <c r="DW51" s="82">
        <f>Wynik_VIII_ZIMNAR_2008!$K46</f>
        <v>28</v>
      </c>
      <c r="DX51" s="83">
        <f>Wynik_VIII_ZIMNAR_2008!$AC46</f>
        <v>0.01902777777777778</v>
      </c>
      <c r="DZ51" s="82">
        <f>Wynik_VIII_ZIMNAR_2008!$J47</f>
        <v>34</v>
      </c>
      <c r="EA51" s="83">
        <f>Wynik_VIII_ZIMNAR_2008!$Z47</f>
        <v>0.021909722222222223</v>
      </c>
      <c r="EC51" s="82">
        <f>Wynik_VIII_ZIMNAR_2008!$I48</f>
        <v>0</v>
      </c>
      <c r="ED51" s="83">
        <f>Wynik_VIII_ZIMNAR_2008!$W48</f>
        <v>0</v>
      </c>
      <c r="EF51" s="82">
        <f>Wynik_VIII_ZIMNAR_2008!$H49</f>
        <v>61</v>
      </c>
      <c r="EG51" s="83">
        <f>Wynik_VIII_ZIMNAR_2008!$T49</f>
        <v>0.02560185185185185</v>
      </c>
      <c r="EI51" s="80" t="s">
        <v>93</v>
      </c>
      <c r="EJ51" s="81" t="s">
        <v>4</v>
      </c>
      <c r="EL51" s="86" t="str">
        <f>Wynik_VIII_ZIMNAR_2008!$C51</f>
        <v>Bajda Jacek</v>
      </c>
      <c r="EM51" s="87">
        <f>Wynik_VIII_ZIMNAR_2008!$A51</f>
        <v>48</v>
      </c>
    </row>
    <row r="52" spans="118:146" ht="13.5" thickBot="1">
      <c r="DN52" s="90" t="s">
        <v>94</v>
      </c>
      <c r="DO52" s="91">
        <f>Wynik_VIII_ZIMNAR_2008!$D43</f>
        <v>0.07616898148148148</v>
      </c>
      <c r="DQ52" s="84">
        <f>Wynik_VIII_ZIMNAR_2008!$N44</f>
        <v>0</v>
      </c>
      <c r="DR52" s="85">
        <f>Wynik_VIII_ZIMNAR_2008!$AL44</f>
        <v>0</v>
      </c>
      <c r="DT52" s="82">
        <f>Wynik_VIII_ZIMNAR_2008!$M45</f>
        <v>27</v>
      </c>
      <c r="DU52" s="83">
        <f>Wynik_VIII_ZIMNAR_2008!$AI45</f>
        <v>0.018784722222222223</v>
      </c>
      <c r="DW52" s="82">
        <f>Wynik_VIII_ZIMNAR_2008!$L46</f>
        <v>21</v>
      </c>
      <c r="DX52" s="83">
        <f>Wynik_VIII_ZIMNAR_2008!$AF46</f>
        <v>0.019039351851851852</v>
      </c>
      <c r="DZ52" s="82">
        <f>Wynik_VIII_ZIMNAR_2008!$K47</f>
        <v>39</v>
      </c>
      <c r="EA52" s="83">
        <f>Wynik_VIII_ZIMNAR_2008!$AC47</f>
        <v>0.020810185185185185</v>
      </c>
      <c r="EC52" s="82">
        <f>Wynik_VIII_ZIMNAR_2008!$J48</f>
        <v>0</v>
      </c>
      <c r="ED52" s="83">
        <f>Wynik_VIII_ZIMNAR_2008!$Z48</f>
        <v>0</v>
      </c>
      <c r="EF52" s="82">
        <f>Wynik_VIII_ZIMNAR_2008!$I49</f>
        <v>0</v>
      </c>
      <c r="EG52" s="83">
        <f>Wynik_VIII_ZIMNAR_2008!$W49</f>
        <v>0</v>
      </c>
      <c r="EI52" s="82">
        <f>Wynik_VIII_ZIMNAR_2008!$H50</f>
        <v>63</v>
      </c>
      <c r="EJ52" s="83">
        <f>Wynik_VIII_ZIMNAR_2008!$T50</f>
        <v>0.02800925925925926</v>
      </c>
      <c r="EL52" s="80" t="s">
        <v>93</v>
      </c>
      <c r="EM52" s="81" t="s">
        <v>4</v>
      </c>
      <c r="EO52" s="86" t="str">
        <f>Wynik_VIII_ZIMNAR_2008!$C52</f>
        <v>Gołek Diana</v>
      </c>
      <c r="EP52" s="87">
        <f>Wynik_VIII_ZIMNAR_2008!$A52</f>
        <v>49</v>
      </c>
    </row>
    <row r="53" spans="121:149" ht="13.5" thickBot="1">
      <c r="DQ53" s="90" t="s">
        <v>94</v>
      </c>
      <c r="DR53" s="91">
        <f>Wynik_VIII_ZIMNAR_2008!$D44</f>
        <v>0.07693287037037037</v>
      </c>
      <c r="DT53" s="82">
        <f>Wynik_VIII_ZIMNAR_2008!$N45</f>
        <v>0</v>
      </c>
      <c r="DU53" s="83">
        <f>Wynik_VIII_ZIMNAR_2008!$AL45</f>
        <v>0</v>
      </c>
      <c r="DW53" s="82">
        <f>Wynik_VIII_ZIMNAR_2008!$M46</f>
        <v>0</v>
      </c>
      <c r="DX53" s="83">
        <f>Wynik_VIII_ZIMNAR_2008!$AI46</f>
        <v>0</v>
      </c>
      <c r="DZ53" s="82">
        <f>Wynik_VIII_ZIMNAR_2008!$L47</f>
        <v>0</v>
      </c>
      <c r="EA53" s="83">
        <f>Wynik_VIII_ZIMNAR_2008!$AF47</f>
        <v>0</v>
      </c>
      <c r="EC53" s="82">
        <f>Wynik_VIII_ZIMNAR_2008!$K48</f>
        <v>48</v>
      </c>
      <c r="ED53" s="83">
        <f>Wynik_VIII_ZIMNAR_2008!$AC48</f>
        <v>0.022476851851851855</v>
      </c>
      <c r="EF53" s="82">
        <f>Wynik_VIII_ZIMNAR_2008!$J49</f>
        <v>0</v>
      </c>
      <c r="EG53" s="83">
        <f>Wynik_VIII_ZIMNAR_2008!$Z49</f>
        <v>0</v>
      </c>
      <c r="EI53" s="82">
        <f>Wynik_VIII_ZIMNAR_2008!$I50</f>
        <v>0</v>
      </c>
      <c r="EJ53" s="83">
        <f>Wynik_VIII_ZIMNAR_2008!$W50</f>
        <v>0</v>
      </c>
      <c r="EL53" s="82">
        <f>Wynik_VIII_ZIMNAR_2008!$H51</f>
        <v>8</v>
      </c>
      <c r="EM53" s="83">
        <f>Wynik_VIII_ZIMNAR_2008!$T51</f>
        <v>0.016493055555555556</v>
      </c>
      <c r="EO53" s="80" t="s">
        <v>93</v>
      </c>
      <c r="EP53" s="81" t="s">
        <v>4</v>
      </c>
      <c r="ER53" s="86" t="str">
        <f>Wynik_VIII_ZIMNAR_2008!$C53</f>
        <v>Hadzik Grzegorz</v>
      </c>
      <c r="ES53" s="87">
        <f>Wynik_VIII_ZIMNAR_2008!$A53</f>
        <v>50</v>
      </c>
    </row>
    <row r="54" spans="121:149" ht="13.5" thickBot="1">
      <c r="DQ54" s="361"/>
      <c r="DR54" s="362"/>
      <c r="DT54" s="411">
        <f>Wynik_VIII_ZIMNAR_2008!$O45</f>
        <v>0</v>
      </c>
      <c r="DU54" s="83">
        <f>Wynik_VIII_ZIMNAR_2008!$AO45</f>
        <v>0</v>
      </c>
      <c r="DW54" s="116"/>
      <c r="DX54" s="412"/>
      <c r="DZ54" s="82"/>
      <c r="EA54" s="83"/>
      <c r="EC54" s="82"/>
      <c r="ED54" s="83"/>
      <c r="EF54" s="82"/>
      <c r="EG54" s="83"/>
      <c r="EI54" s="82"/>
      <c r="EJ54" s="83"/>
      <c r="EL54" s="82"/>
      <c r="EM54" s="83"/>
      <c r="EO54" s="110"/>
      <c r="EP54" s="413"/>
      <c r="ER54" s="414"/>
      <c r="ES54" s="415"/>
    </row>
    <row r="55" spans="124:152" ht="13.5" thickBot="1">
      <c r="DT55" s="90" t="s">
        <v>94</v>
      </c>
      <c r="DU55" s="91">
        <f>Wynik_VIII_ZIMNAR_2008!$AS45</f>
        <v>0</v>
      </c>
      <c r="DW55" s="84">
        <f>Wynik_VIII_ZIMNAR_2008!$N46</f>
        <v>0</v>
      </c>
      <c r="DX55" s="85">
        <f>Wynik_VIII_ZIMNAR_2008!$AL46</f>
        <v>0</v>
      </c>
      <c r="DZ55" s="82">
        <f>Wynik_VIII_ZIMNAR_2008!$M47</f>
        <v>37</v>
      </c>
      <c r="EA55" s="83">
        <f>Wynik_VIII_ZIMNAR_2008!$AI47</f>
        <v>0.020416666666666666</v>
      </c>
      <c r="EC55" s="82">
        <f>Wynik_VIII_ZIMNAR_2008!$L48</f>
        <v>40</v>
      </c>
      <c r="ED55" s="83">
        <f>Wynik_VIII_ZIMNAR_2008!$AF48</f>
        <v>0.022789351851851852</v>
      </c>
      <c r="EF55" s="82">
        <f>Wynik_VIII_ZIMNAR_2008!$K49</f>
        <v>56</v>
      </c>
      <c r="EG55" s="83">
        <f>Wynik_VIII_ZIMNAR_2008!$AC49</f>
        <v>0.024641203703703703</v>
      </c>
      <c r="EI55" s="82">
        <f>Wynik_VIII_ZIMNAR_2008!$J50</f>
        <v>44</v>
      </c>
      <c r="EJ55" s="83">
        <f>Wynik_VIII_ZIMNAR_2008!$Z50</f>
        <v>0.024548611111111115</v>
      </c>
      <c r="EL55" s="82">
        <f>Wynik_VIII_ZIMNAR_2008!$I51</f>
        <v>9</v>
      </c>
      <c r="EM55" s="83">
        <f>Wynik_VIII_ZIMNAR_2008!$W51</f>
        <v>0.016979166666666667</v>
      </c>
      <c r="EO55" s="82">
        <f>Wynik_VIII_ZIMNAR_2008!$H52</f>
        <v>14</v>
      </c>
      <c r="EP55" s="83">
        <f>Wynik_VIII_ZIMNAR_2008!$T52</f>
        <v>0.017569444444444447</v>
      </c>
      <c r="ER55" s="80" t="s">
        <v>93</v>
      </c>
      <c r="ES55" s="81" t="s">
        <v>4</v>
      </c>
      <c r="EU55" s="86" t="str">
        <f>Wynik_VIII_ZIMNAR_2008!$C54</f>
        <v>Skibiński Jacek</v>
      </c>
      <c r="EV55" s="87">
        <f>Wynik_VIII_ZIMNAR_2008!$A54</f>
        <v>51</v>
      </c>
    </row>
    <row r="56" spans="127:155" ht="13.5" thickBot="1">
      <c r="DW56" s="90" t="s">
        <v>94</v>
      </c>
      <c r="DX56" s="91">
        <f>Wynik_VIII_ZIMNAR_2008!$D46</f>
        <v>0.07940972222222223</v>
      </c>
      <c r="DZ56" s="84">
        <f>Wynik_VIII_ZIMNAR_2008!$N47</f>
        <v>0</v>
      </c>
      <c r="EA56" s="85">
        <f>Wynik_VIII_ZIMNAR_2008!$AL47</f>
        <v>0</v>
      </c>
      <c r="EC56" s="82">
        <f>Wynik_VIII_ZIMNAR_2008!$M48</f>
        <v>43</v>
      </c>
      <c r="ED56" s="83">
        <f>Wynik_VIII_ZIMNAR_2008!$AI48</f>
        <v>0.02226851851851852</v>
      </c>
      <c r="EF56" s="82">
        <f>Wynik_VIII_ZIMNAR_2008!$L49</f>
        <v>44</v>
      </c>
      <c r="EG56" s="83">
        <f>Wynik_VIII_ZIMNAR_2008!$AF49</f>
        <v>0.024745370370370372</v>
      </c>
      <c r="EI56" s="82">
        <f>Wynik_VIII_ZIMNAR_2008!$K50</f>
        <v>57</v>
      </c>
      <c r="EJ56" s="83">
        <f>Wynik_VIII_ZIMNAR_2008!$AC50</f>
        <v>0.025613425925925925</v>
      </c>
      <c r="EL56" s="82">
        <f>Wynik_VIII_ZIMNAR_2008!$J51</f>
        <v>0</v>
      </c>
      <c r="EM56" s="83">
        <f>Wynik_VIII_ZIMNAR_2008!$Z51</f>
        <v>0</v>
      </c>
      <c r="EO56" s="82">
        <f>Wynik_VIII_ZIMNAR_2008!$I52</f>
        <v>14</v>
      </c>
      <c r="EP56" s="83">
        <f>Wynik_VIII_ZIMNAR_2008!$W52</f>
        <v>0.017858796296296296</v>
      </c>
      <c r="ER56" s="82">
        <f>Wynik_VIII_ZIMNAR_2008!$H53</f>
        <v>0</v>
      </c>
      <c r="ES56" s="83">
        <f>Wynik_VIII_ZIMNAR_2008!$T53</f>
        <v>0</v>
      </c>
      <c r="EU56" s="80" t="s">
        <v>93</v>
      </c>
      <c r="EV56" s="81" t="s">
        <v>4</v>
      </c>
      <c r="EX56" s="86" t="str">
        <f>Wynik_VIII_ZIMNAR_2008!$C55</f>
        <v>Stanisławczyk Jacek</v>
      </c>
      <c r="EY56" s="87">
        <f>Wynik_VIII_ZIMNAR_2008!$A55</f>
        <v>52</v>
      </c>
    </row>
    <row r="57" spans="130:158" ht="13.5" thickBot="1">
      <c r="DZ57" s="90" t="s">
        <v>94</v>
      </c>
      <c r="EA57" s="91">
        <f>Wynik_VIII_ZIMNAR_2008!$D47</f>
        <v>0.0845486111111111</v>
      </c>
      <c r="EC57" s="84">
        <f>Wynik_VIII_ZIMNAR_2008!$N48</f>
        <v>0</v>
      </c>
      <c r="ED57" s="85">
        <f>Wynik_VIII_ZIMNAR_2008!$AL48</f>
        <v>0</v>
      </c>
      <c r="EF57" s="82">
        <f>Wynik_VIII_ZIMNAR_2008!$M49</f>
        <v>50</v>
      </c>
      <c r="EG57" s="83">
        <f>Wynik_VIII_ZIMNAR_2008!$AI49</f>
        <v>0.024212962962962964</v>
      </c>
      <c r="EI57" s="82">
        <f>Wynik_VIII_ZIMNAR_2008!$L50</f>
        <v>0</v>
      </c>
      <c r="EJ57" s="83">
        <f>Wynik_VIII_ZIMNAR_2008!$AF50</f>
        <v>0</v>
      </c>
      <c r="EL57" s="82">
        <f>Wynik_VIII_ZIMNAR_2008!$K51</f>
        <v>13</v>
      </c>
      <c r="EM57" s="83">
        <f>Wynik_VIII_ZIMNAR_2008!$AC51</f>
        <v>0.017118055555555556</v>
      </c>
      <c r="EO57" s="82">
        <f>Wynik_VIII_ZIMNAR_2008!$J52</f>
        <v>16</v>
      </c>
      <c r="EP57" s="83">
        <f>Wynik_VIII_ZIMNAR_2008!$Z52</f>
        <v>0.01747685185185185</v>
      </c>
      <c r="ER57" s="82">
        <f>Wynik_VIII_ZIMNAR_2008!$I53</f>
        <v>31</v>
      </c>
      <c r="ES57" s="83">
        <f>Wynik_VIII_ZIMNAR_2008!$W53</f>
        <v>0.020532407407407405</v>
      </c>
      <c r="EU57" s="82">
        <f>Wynik_VIII_ZIMNAR_2008!$H54</f>
        <v>33</v>
      </c>
      <c r="EV57" s="83">
        <f>Wynik_VIII_ZIMNAR_2008!$T54</f>
        <v>0.020520833333333332</v>
      </c>
      <c r="EX57" s="80" t="s">
        <v>93</v>
      </c>
      <c r="EY57" s="81" t="s">
        <v>4</v>
      </c>
      <c r="FA57" s="86" t="str">
        <f>Wynik_VIII_ZIMNAR_2008!$C56</f>
        <v>Kurtz Joachim</v>
      </c>
      <c r="FB57" s="87">
        <f>Wynik_VIII_ZIMNAR_2008!$A56</f>
        <v>53</v>
      </c>
    </row>
    <row r="58" spans="133:161" ht="13.5" thickBot="1">
      <c r="EC58" s="90" t="s">
        <v>94</v>
      </c>
      <c r="ED58" s="91">
        <f>Wynik_VIII_ZIMNAR_2008!$D48</f>
        <v>0.0901388888888889</v>
      </c>
      <c r="EF58" s="84">
        <f>Wynik_VIII_ZIMNAR_2008!$N49</f>
        <v>0</v>
      </c>
      <c r="EG58" s="85">
        <f>Wynik_VIII_ZIMNAR_2008!$AL49</f>
        <v>0</v>
      </c>
      <c r="EI58" s="82">
        <f>Wynik_VIII_ZIMNAR_2008!$M50</f>
        <v>47</v>
      </c>
      <c r="EJ58" s="83">
        <f>Wynik_VIII_ZIMNAR_2008!$AI50</f>
        <v>0.02359953703703704</v>
      </c>
      <c r="EL58" s="82">
        <f>Wynik_VIII_ZIMNAR_2008!$L51</f>
        <v>0</v>
      </c>
      <c r="EM58" s="83">
        <f>Wynik_VIII_ZIMNAR_2008!$AF51</f>
        <v>0</v>
      </c>
      <c r="EO58" s="82">
        <f>Wynik_VIII_ZIMNAR_2008!$K52</f>
        <v>0</v>
      </c>
      <c r="EP58" s="83">
        <f>Wynik_VIII_ZIMNAR_2008!$AC52</f>
        <v>0</v>
      </c>
      <c r="ER58" s="82">
        <f>Wynik_VIII_ZIMNAR_2008!$J53</f>
        <v>26</v>
      </c>
      <c r="ES58" s="83">
        <f>Wynik_VIII_ZIMNAR_2008!$Z53</f>
        <v>0.019872685185185184</v>
      </c>
      <c r="EU58" s="82">
        <f>Wynik_VIII_ZIMNAR_2008!$I54</f>
        <v>33</v>
      </c>
      <c r="EV58" s="83">
        <f>Wynik_VIII_ZIMNAR_2008!$W54</f>
        <v>0.021168981481481483</v>
      </c>
      <c r="EX58" s="82">
        <f>Wynik_VIII_ZIMNAR_2008!$H55</f>
        <v>38</v>
      </c>
      <c r="EY58" s="83">
        <f>Wynik_VIII_ZIMNAR_2008!$T55</f>
        <v>0.021516203703703704</v>
      </c>
      <c r="FA58" s="80" t="s">
        <v>93</v>
      </c>
      <c r="FB58" s="81" t="s">
        <v>4</v>
      </c>
      <c r="FD58" s="86" t="str">
        <f>Wynik_VIII_ZIMNAR_2008!$C57</f>
        <v>Świerc Marcin</v>
      </c>
      <c r="FE58" s="87">
        <f>Wynik_VIII_ZIMNAR_2008!$A57</f>
        <v>54</v>
      </c>
    </row>
    <row r="59" spans="136:164" ht="13.5" thickBot="1">
      <c r="EF59" s="90" t="s">
        <v>94</v>
      </c>
      <c r="EG59" s="91">
        <f>Wynik_VIII_ZIMNAR_2008!$D49</f>
        <v>0.0992013888888889</v>
      </c>
      <c r="EI59" s="84">
        <f>Wynik_VIII_ZIMNAR_2008!$N50</f>
        <v>0</v>
      </c>
      <c r="EJ59" s="85">
        <f>Wynik_VIII_ZIMNAR_2008!$AL50</f>
        <v>0</v>
      </c>
      <c r="EL59" s="82">
        <f>Wynik_VIII_ZIMNAR_2008!$M51</f>
        <v>0</v>
      </c>
      <c r="EM59" s="83">
        <f>Wynik_VIII_ZIMNAR_2008!$AI51</f>
        <v>0</v>
      </c>
      <c r="EO59" s="82">
        <f>Wynik_VIII_ZIMNAR_2008!$L52</f>
        <v>0</v>
      </c>
      <c r="EP59" s="83">
        <f>Wynik_VIII_ZIMNAR_2008!$AF52</f>
        <v>0</v>
      </c>
      <c r="ER59" s="82">
        <f>Wynik_VIII_ZIMNAR_2008!$K53</f>
        <v>36</v>
      </c>
      <c r="ES59" s="83">
        <f>Wynik_VIII_ZIMNAR_2008!$AC53</f>
        <v>0.020162037037037037</v>
      </c>
      <c r="EU59" s="82">
        <f>Wynik_VIII_ZIMNAR_2008!$J54</f>
        <v>0</v>
      </c>
      <c r="EV59" s="83">
        <f>Wynik_VIII_ZIMNAR_2008!$Z54</f>
        <v>0</v>
      </c>
      <c r="EX59" s="82">
        <f>Wynik_VIII_ZIMNAR_2008!$I55</f>
        <v>0</v>
      </c>
      <c r="EY59" s="83">
        <f>Wynik_VIII_ZIMNAR_2008!$W55</f>
        <v>0</v>
      </c>
      <c r="FA59" s="82">
        <f>Wynik_VIII_ZIMNAR_2008!$H56</f>
        <v>0</v>
      </c>
      <c r="FB59" s="83">
        <f>Wynik_VIII_ZIMNAR_2008!$T56</f>
        <v>0</v>
      </c>
      <c r="FD59" s="80" t="s">
        <v>93</v>
      </c>
      <c r="FE59" s="81" t="s">
        <v>4</v>
      </c>
      <c r="FG59" s="86" t="str">
        <f>Wynik_VIII_ZIMNAR_2008!$C58</f>
        <v>Bryła Jarosław</v>
      </c>
      <c r="FH59" s="87">
        <f>Wynik_VIII_ZIMNAR_2008!$A58</f>
        <v>55</v>
      </c>
    </row>
    <row r="60" spans="139:167" ht="13.5" thickBot="1">
      <c r="EI60" s="90" t="s">
        <v>94</v>
      </c>
      <c r="EJ60" s="91">
        <f>Wynik_VIII_ZIMNAR_2008!$D50</f>
        <v>0.10177083333333335</v>
      </c>
      <c r="EL60" s="84">
        <f>Wynik_VIII_ZIMNAR_2008!$N51</f>
        <v>0</v>
      </c>
      <c r="EM60" s="85">
        <f>Wynik_VIII_ZIMNAR_2008!$AL51</f>
        <v>0</v>
      </c>
      <c r="EO60" s="82">
        <f>Wynik_VIII_ZIMNAR_2008!$M52</f>
        <v>0</v>
      </c>
      <c r="EP60" s="83">
        <f>Wynik_VIII_ZIMNAR_2008!$AI52</f>
        <v>0</v>
      </c>
      <c r="ER60" s="82">
        <f>Wynik_VIII_ZIMNAR_2008!$L53</f>
        <v>0</v>
      </c>
      <c r="ES60" s="83">
        <f>Wynik_VIII_ZIMNAR_2008!$AF53</f>
        <v>0</v>
      </c>
      <c r="EU60" s="82">
        <f>Wynik_VIII_ZIMNAR_2008!$K54</f>
        <v>30</v>
      </c>
      <c r="EV60" s="83">
        <f>Wynik_VIII_ZIMNAR_2008!$AC54</f>
        <v>0.019282407407407408</v>
      </c>
      <c r="EX60" s="82">
        <f>Wynik_VIII_ZIMNAR_2008!$J55</f>
        <v>0</v>
      </c>
      <c r="EY60" s="83">
        <f>Wynik_VIII_ZIMNAR_2008!$Z55</f>
        <v>0</v>
      </c>
      <c r="FA60" s="82">
        <f>Wynik_VIII_ZIMNAR_2008!$I56</f>
        <v>48</v>
      </c>
      <c r="FB60" s="83">
        <f>Wynik_VIII_ZIMNAR_2008!$W56</f>
        <v>0.024930555555555553</v>
      </c>
      <c r="FD60" s="82">
        <f>Wynik_VIII_ZIMNAR_2008!$H57</f>
        <v>0</v>
      </c>
      <c r="FE60" s="83">
        <f>Wynik_VIII_ZIMNAR_2008!$T57</f>
        <v>0</v>
      </c>
      <c r="FG60" s="80" t="s">
        <v>93</v>
      </c>
      <c r="FH60" s="81" t="s">
        <v>4</v>
      </c>
      <c r="FJ60" s="86" t="str">
        <f>Wynik_VIII_ZIMNAR_2008!$C59</f>
        <v>Szraucner Mirosław</v>
      </c>
      <c r="FK60" s="87">
        <f>Wynik_VIII_ZIMNAR_2008!$A59</f>
        <v>56</v>
      </c>
    </row>
    <row r="61" spans="142:170" ht="13.5" thickBot="1">
      <c r="EL61" s="90" t="s">
        <v>94</v>
      </c>
      <c r="EM61" s="91">
        <f>Wynik_VIII_ZIMNAR_2008!$D51</f>
        <v>0.050590277777777776</v>
      </c>
      <c r="EO61" s="84">
        <f>Wynik_VIII_ZIMNAR_2008!$N52</f>
        <v>0</v>
      </c>
      <c r="EP61" s="85">
        <f>Wynik_VIII_ZIMNAR_2008!$AL52</f>
        <v>0</v>
      </c>
      <c r="ER61" s="82">
        <f>Wynik_VIII_ZIMNAR_2008!$M53</f>
        <v>0</v>
      </c>
      <c r="ES61" s="83">
        <f>Wynik_VIII_ZIMNAR_2008!$AI53</f>
        <v>0</v>
      </c>
      <c r="EU61" s="82">
        <f>Wynik_VIII_ZIMNAR_2008!$L54</f>
        <v>0</v>
      </c>
      <c r="EV61" s="83">
        <f>Wynik_VIII_ZIMNAR_2008!$AF54</f>
        <v>0</v>
      </c>
      <c r="EX61" s="82">
        <f>Wynik_VIII_ZIMNAR_2008!$K55</f>
        <v>37</v>
      </c>
      <c r="EY61" s="83">
        <f>Wynik_VIII_ZIMNAR_2008!$AC55</f>
        <v>0.02039351851851852</v>
      </c>
      <c r="FA61" s="82">
        <f>Wynik_VIII_ZIMNAR_2008!$J56</f>
        <v>43</v>
      </c>
      <c r="FB61" s="83">
        <f>Wynik_VIII_ZIMNAR_2008!$Z56</f>
        <v>0.024259259259259258</v>
      </c>
      <c r="FD61" s="82">
        <f>Wynik_VIII_ZIMNAR_2008!$I57</f>
        <v>1</v>
      </c>
      <c r="FE61" s="83">
        <f>Wynik_VIII_ZIMNAR_2008!$W57</f>
        <v>0.015416666666666667</v>
      </c>
      <c r="FG61" s="82">
        <f>Wynik_VIII_ZIMNAR_2008!$H58</f>
        <v>20</v>
      </c>
      <c r="FH61" s="83">
        <f>Wynik_VIII_ZIMNAR_2008!$T58</f>
        <v>0.01826388888888889</v>
      </c>
      <c r="FJ61" s="80" t="s">
        <v>93</v>
      </c>
      <c r="FK61" s="81" t="s">
        <v>4</v>
      </c>
      <c r="FM61" s="86" t="str">
        <f>Wynik_VIII_ZIMNAR_2008!$C60</f>
        <v>Machoń Marian</v>
      </c>
      <c r="FN61" s="87">
        <f>Wynik_VIII_ZIMNAR_2008!$A60</f>
        <v>57</v>
      </c>
    </row>
    <row r="62" spans="145:173" ht="13.5" thickBot="1">
      <c r="EO62" s="90" t="s">
        <v>94</v>
      </c>
      <c r="EP62" s="91">
        <f>Wynik_VIII_ZIMNAR_2008!$D52</f>
        <v>0.0529050925925926</v>
      </c>
      <c r="ER62" s="84">
        <f>Wynik_VIII_ZIMNAR_2008!$N53</f>
        <v>0</v>
      </c>
      <c r="ES62" s="85">
        <f>Wynik_VIII_ZIMNAR_2008!$AL53</f>
        <v>0</v>
      </c>
      <c r="EU62" s="82">
        <f>Wynik_VIII_ZIMNAR_2008!$M54</f>
        <v>0</v>
      </c>
      <c r="EV62" s="83">
        <f>Wynik_VIII_ZIMNAR_2008!$AI54</f>
        <v>0</v>
      </c>
      <c r="EX62" s="82">
        <f>Wynik_VIII_ZIMNAR_2008!$L55</f>
        <v>0</v>
      </c>
      <c r="EY62" s="83">
        <f>Wynik_VIII_ZIMNAR_2008!$AF55</f>
        <v>0</v>
      </c>
      <c r="FA62" s="82">
        <f>Wynik_VIII_ZIMNAR_2008!$K56</f>
        <v>55</v>
      </c>
      <c r="FB62" s="83">
        <f>Wynik_VIII_ZIMNAR_2008!$AC56</f>
        <v>0.024224537037037034</v>
      </c>
      <c r="FD62" s="82">
        <f>Wynik_VIII_ZIMNAR_2008!$J57</f>
        <v>1</v>
      </c>
      <c r="FE62" s="83">
        <f>Wynik_VIII_ZIMNAR_2008!$Z57</f>
        <v>0.014340277777777776</v>
      </c>
      <c r="FG62" s="82">
        <f>Wynik_VIII_ZIMNAR_2008!$I58</f>
        <v>0</v>
      </c>
      <c r="FH62" s="83">
        <f>Wynik_VIII_ZIMNAR_2008!$W58</f>
        <v>0</v>
      </c>
      <c r="FJ62" s="82">
        <f>Wynik_VIII_ZIMNAR_2008!$H59</f>
        <v>17</v>
      </c>
      <c r="FK62" s="83">
        <f>Wynik_VIII_ZIMNAR_2008!$T59</f>
        <v>0.018206018518518517</v>
      </c>
      <c r="FM62" s="80" t="s">
        <v>93</v>
      </c>
      <c r="FN62" s="81" t="s">
        <v>4</v>
      </c>
      <c r="FP62" s="86" t="str">
        <f>Wynik_VIII_ZIMNAR_2008!$C61</f>
        <v>Wiśniewski Piotr</v>
      </c>
      <c r="FQ62" s="87">
        <f>Wynik_VIII_ZIMNAR_2008!$A61</f>
        <v>58</v>
      </c>
    </row>
    <row r="63" spans="148:176" ht="13.5" thickBot="1">
      <c r="ER63" s="90" t="s">
        <v>94</v>
      </c>
      <c r="ES63" s="91">
        <f>Wynik_VIII_ZIMNAR_2008!$D53</f>
        <v>0.060567129629629624</v>
      </c>
      <c r="EU63" s="84">
        <f>Wynik_VIII_ZIMNAR_2008!$N54</f>
        <v>0</v>
      </c>
      <c r="EV63" s="85">
        <f>Wynik_VIII_ZIMNAR_2008!$AL54</f>
        <v>0</v>
      </c>
      <c r="EX63" s="82">
        <f>Wynik_VIII_ZIMNAR_2008!$M55</f>
        <v>49</v>
      </c>
      <c r="EY63" s="83">
        <f>Wynik_VIII_ZIMNAR_2008!$AI55</f>
        <v>0.0241087962962963</v>
      </c>
      <c r="FA63" s="82">
        <f>Wynik_VIII_ZIMNAR_2008!$L56</f>
        <v>0</v>
      </c>
      <c r="FB63" s="83">
        <f>Wynik_VIII_ZIMNAR_2008!$AF56</f>
        <v>0</v>
      </c>
      <c r="FD63" s="82">
        <f>Wynik_VIII_ZIMNAR_2008!$K57</f>
        <v>0</v>
      </c>
      <c r="FE63" s="83">
        <f>Wynik_VIII_ZIMNAR_2008!$AC57</f>
        <v>0</v>
      </c>
      <c r="FG63" s="82">
        <f>Wynik_VIII_ZIMNAR_2008!$J58</f>
        <v>0</v>
      </c>
      <c r="FH63" s="83">
        <f>Wynik_VIII_ZIMNAR_2008!$Z58</f>
        <v>0</v>
      </c>
      <c r="FJ63" s="82">
        <f>Wynik_VIII_ZIMNAR_2008!$I59</f>
        <v>0</v>
      </c>
      <c r="FK63" s="83">
        <f>Wynik_VIII_ZIMNAR_2008!$W59</f>
        <v>0</v>
      </c>
      <c r="FM63" s="82">
        <f>Wynik_VIII_ZIMNAR_2008!$H60</f>
        <v>0</v>
      </c>
      <c r="FN63" s="83">
        <f>Wynik_VIII_ZIMNAR_2008!$T60</f>
        <v>0</v>
      </c>
      <c r="FP63" s="80" t="s">
        <v>93</v>
      </c>
      <c r="FQ63" s="81" t="s">
        <v>4</v>
      </c>
      <c r="FS63" s="86" t="str">
        <f>Wynik_VIII_ZIMNAR_2008!$C62</f>
        <v>Jankowski Marek</v>
      </c>
      <c r="FT63" s="87">
        <f>Wynik_VIII_ZIMNAR_2008!$A62</f>
        <v>59</v>
      </c>
    </row>
    <row r="64" spans="151:179" ht="13.5" thickBot="1">
      <c r="EU64" s="90" t="s">
        <v>94</v>
      </c>
      <c r="EV64" s="91">
        <f>Wynik_VIII_ZIMNAR_2008!$D54</f>
        <v>0.060972222222222226</v>
      </c>
      <c r="EX64" s="84">
        <f>Wynik_VIII_ZIMNAR_2008!$N55</f>
        <v>0</v>
      </c>
      <c r="EY64" s="85">
        <f>Wynik_VIII_ZIMNAR_2008!$AL55</f>
        <v>0</v>
      </c>
      <c r="FA64" s="82">
        <f>Wynik_VIII_ZIMNAR_2008!$M56</f>
        <v>0</v>
      </c>
      <c r="FB64" s="83">
        <f>Wynik_VIII_ZIMNAR_2008!$AI56</f>
        <v>0</v>
      </c>
      <c r="FD64" s="82">
        <f>Wynik_VIII_ZIMNAR_2008!$L57</f>
        <v>0</v>
      </c>
      <c r="FE64" s="83">
        <f>Wynik_VIII_ZIMNAR_2008!$AF57</f>
        <v>0</v>
      </c>
      <c r="FG64" s="82">
        <f>Wynik_VIII_ZIMNAR_2008!$K58</f>
        <v>14</v>
      </c>
      <c r="FH64" s="83">
        <f>Wynik_VIII_ZIMNAR_2008!$AC58</f>
        <v>0.01719907407407407</v>
      </c>
      <c r="FJ64" s="82">
        <f>Wynik_VIII_ZIMNAR_2008!$J59</f>
        <v>0</v>
      </c>
      <c r="FK64" s="83">
        <f>Wynik_VIII_ZIMNAR_2008!$Z59</f>
        <v>0</v>
      </c>
      <c r="FM64" s="82">
        <f>Wynik_VIII_ZIMNAR_2008!$I60</f>
        <v>0</v>
      </c>
      <c r="FN64" s="83">
        <f>Wynik_VIII_ZIMNAR_2008!$W60</f>
        <v>0</v>
      </c>
      <c r="FP64" s="82">
        <f>Wynik_VIII_ZIMNAR_2008!$H61</f>
        <v>0</v>
      </c>
      <c r="FQ64" s="83">
        <f>Wynik_VIII_ZIMNAR_2008!$T61</f>
        <v>0</v>
      </c>
      <c r="FS64" s="80" t="s">
        <v>93</v>
      </c>
      <c r="FT64" s="81" t="s">
        <v>4</v>
      </c>
      <c r="FV64" s="86" t="str">
        <f>Wynik_VIII_ZIMNAR_2008!$C63</f>
        <v>Swoboda Szymon</v>
      </c>
      <c r="FW64" s="87">
        <f>Wynik_VIII_ZIMNAR_2008!$A63</f>
        <v>60</v>
      </c>
    </row>
    <row r="65" spans="154:182" ht="13.5" thickBot="1">
      <c r="EX65" s="90" t="s">
        <v>94</v>
      </c>
      <c r="EY65" s="91">
        <f>Wynik_VIII_ZIMNAR_2008!$D55</f>
        <v>0.06601851851851852</v>
      </c>
      <c r="FA65" s="84">
        <f>Wynik_VIII_ZIMNAR_2008!$N56</f>
        <v>0</v>
      </c>
      <c r="FB65" s="85">
        <f>Wynik_VIII_ZIMNAR_2008!$AL56</f>
        <v>0</v>
      </c>
      <c r="FD65" s="82">
        <f>Wynik_VIII_ZIMNAR_2008!$M57</f>
        <v>0</v>
      </c>
      <c r="FE65" s="83">
        <f>Wynik_VIII_ZIMNAR_2008!$AI57</f>
        <v>0</v>
      </c>
      <c r="FG65" s="82">
        <f>Wynik_VIII_ZIMNAR_2008!$L58</f>
        <v>0</v>
      </c>
      <c r="FH65" s="83">
        <f>Wynik_VIII_ZIMNAR_2008!$AF58</f>
        <v>0</v>
      </c>
      <c r="FJ65" s="82">
        <f>Wynik_VIII_ZIMNAR_2008!$K59</f>
        <v>0</v>
      </c>
      <c r="FK65" s="83">
        <f>Wynik_VIII_ZIMNAR_2008!$AC59</f>
        <v>0</v>
      </c>
      <c r="FM65" s="82">
        <f>Wynik_VIII_ZIMNAR_2008!$J60</f>
        <v>0</v>
      </c>
      <c r="FN65" s="83">
        <f>Wynik_VIII_ZIMNAR_2008!$Z60</f>
        <v>0</v>
      </c>
      <c r="FP65" s="82">
        <f>Wynik_VIII_ZIMNAR_2008!$I61</f>
        <v>21</v>
      </c>
      <c r="FQ65" s="83">
        <f>Wynik_VIII_ZIMNAR_2008!$W61</f>
        <v>0.01912037037037037</v>
      </c>
      <c r="FS65" s="82">
        <f>Wynik_VIII_ZIMNAR_2008!$H62</f>
        <v>26</v>
      </c>
      <c r="FT65" s="83">
        <f>Wynik_VIII_ZIMNAR_2008!$T62</f>
        <v>0.019143518518518518</v>
      </c>
      <c r="FV65" s="80" t="s">
        <v>93</v>
      </c>
      <c r="FW65" s="81" t="s">
        <v>4</v>
      </c>
      <c r="FY65" s="86" t="str">
        <f>Wynik_VIII_ZIMNAR_2008!$C64</f>
        <v>Budny Andrzej</v>
      </c>
      <c r="FZ65" s="87">
        <f>Wynik_VIII_ZIMNAR_2008!$A64</f>
        <v>61</v>
      </c>
    </row>
    <row r="66" spans="157:185" ht="13.5" thickBot="1">
      <c r="FA66" s="90" t="s">
        <v>94</v>
      </c>
      <c r="FB66" s="91">
        <f>Wynik_VIII_ZIMNAR_2008!$D56</f>
        <v>0.07341435185185184</v>
      </c>
      <c r="FD66" s="84">
        <f>Wynik_VIII_ZIMNAR_2008!$N57</f>
        <v>0</v>
      </c>
      <c r="FE66" s="85">
        <f>Wynik_VIII_ZIMNAR_2008!$AL57</f>
        <v>0</v>
      </c>
      <c r="FG66" s="82">
        <f>Wynik_VIII_ZIMNAR_2008!$M58</f>
        <v>0</v>
      </c>
      <c r="FH66" s="83">
        <f>Wynik_VIII_ZIMNAR_2008!$AI58</f>
        <v>0</v>
      </c>
      <c r="FJ66" s="82">
        <f>Wynik_VIII_ZIMNAR_2008!$L59</f>
        <v>0</v>
      </c>
      <c r="FK66" s="83">
        <f>Wynik_VIII_ZIMNAR_2008!$AF59</f>
        <v>0</v>
      </c>
      <c r="FM66" s="82">
        <f>Wynik_VIII_ZIMNAR_2008!$K60</f>
        <v>23</v>
      </c>
      <c r="FN66" s="83">
        <f>Wynik_VIII_ZIMNAR_2008!$AC60</f>
        <v>0.018449074074074073</v>
      </c>
      <c r="FP66" s="82">
        <f>Wynik_VIII_ZIMNAR_2008!$J61</f>
        <v>0</v>
      </c>
      <c r="FQ66" s="83">
        <f>Wynik_VIII_ZIMNAR_2008!$Z61</f>
        <v>0</v>
      </c>
      <c r="FS66" s="82">
        <f>Wynik_VIII_ZIMNAR_2008!$I62</f>
        <v>0</v>
      </c>
      <c r="FT66" s="83">
        <f>Wynik_VIII_ZIMNAR_2008!$W62</f>
        <v>0</v>
      </c>
      <c r="FV66" s="82">
        <f>Wynik_VIII_ZIMNAR_2008!$H63</f>
        <v>56</v>
      </c>
      <c r="FW66" s="83">
        <f>Wynik_VIII_ZIMNAR_2008!$T63</f>
        <v>0.023645833333333335</v>
      </c>
      <c r="FY66" s="80" t="s">
        <v>93</v>
      </c>
      <c r="FZ66" s="81" t="s">
        <v>4</v>
      </c>
      <c r="GB66" s="86" t="str">
        <f>Wynik_VIII_ZIMNAR_2008!$C65</f>
        <v>Bartoszak Michał</v>
      </c>
      <c r="GC66" s="87">
        <f>Wynik_VIII_ZIMNAR_2008!$A65</f>
        <v>62</v>
      </c>
    </row>
    <row r="67" spans="160:188" ht="13.5" thickBot="1">
      <c r="FD67" s="90" t="s">
        <v>94</v>
      </c>
      <c r="FE67" s="91">
        <f>Wynik_VIII_ZIMNAR_2008!$D57</f>
        <v>0.029756944444444444</v>
      </c>
      <c r="FG67" s="84">
        <f>Wynik_VIII_ZIMNAR_2008!$N58</f>
        <v>0</v>
      </c>
      <c r="FH67" s="85">
        <f>Wynik_VIII_ZIMNAR_2008!$AL58</f>
        <v>0</v>
      </c>
      <c r="FJ67" s="82">
        <f>Wynik_VIII_ZIMNAR_2008!$M59</f>
        <v>21</v>
      </c>
      <c r="FK67" s="83">
        <f>Wynik_VIII_ZIMNAR_2008!$AI59</f>
        <v>0.018506944444444444</v>
      </c>
      <c r="FM67" s="82">
        <f>Wynik_VIII_ZIMNAR_2008!$L60</f>
        <v>0</v>
      </c>
      <c r="FN67" s="83">
        <f>Wynik_VIII_ZIMNAR_2008!$AF60</f>
        <v>0</v>
      </c>
      <c r="FP67" s="82">
        <f>Wynik_VIII_ZIMNAR_2008!$K61</f>
        <v>0</v>
      </c>
      <c r="FQ67" s="83">
        <f>Wynik_VIII_ZIMNAR_2008!$AC61</f>
        <v>0</v>
      </c>
      <c r="FS67" s="82">
        <f>Wynik_VIII_ZIMNAR_2008!$J62</f>
        <v>20</v>
      </c>
      <c r="FT67" s="83">
        <f>Wynik_VIII_ZIMNAR_2008!$Z62</f>
        <v>0.01916666666666667</v>
      </c>
      <c r="FV67" s="82">
        <f>Wynik_VIII_ZIMNAR_2008!$I63</f>
        <v>0</v>
      </c>
      <c r="FW67" s="83">
        <f>Wynik_VIII_ZIMNAR_2008!$W63</f>
        <v>0</v>
      </c>
      <c r="FY67" s="82">
        <f>Wynik_VIII_ZIMNAR_2008!$H64</f>
        <v>0</v>
      </c>
      <c r="FZ67" s="83">
        <f>Wynik_VIII_ZIMNAR_2008!$T64</f>
        <v>0</v>
      </c>
      <c r="GB67" s="80" t="s">
        <v>93</v>
      </c>
      <c r="GC67" s="81" t="s">
        <v>4</v>
      </c>
      <c r="GE67" s="86" t="str">
        <f>Wynik_VIII_ZIMNAR_2008!$C66</f>
        <v>Tokarczyk Marek</v>
      </c>
      <c r="GF67" s="87">
        <f>Wynik_VIII_ZIMNAR_2008!$A66</f>
        <v>63</v>
      </c>
    </row>
    <row r="68" spans="163:191" ht="13.5" thickBot="1">
      <c r="FG68" s="90" t="s">
        <v>94</v>
      </c>
      <c r="FH68" s="91">
        <f>Wynik_VIII_ZIMNAR_2008!$D58</f>
        <v>0.03546296296296296</v>
      </c>
      <c r="FJ68" s="84">
        <f>Wynik_VIII_ZIMNAR_2008!$N59</f>
        <v>0</v>
      </c>
      <c r="FK68" s="85">
        <f>Wynik_VIII_ZIMNAR_2008!$AL59</f>
        <v>0</v>
      </c>
      <c r="FM68" s="82">
        <f>Wynik_VIII_ZIMNAR_2008!$M60</f>
        <v>24</v>
      </c>
      <c r="FN68" s="83">
        <f>Wynik_VIII_ZIMNAR_2008!$AI60</f>
        <v>0.018645833333333334</v>
      </c>
      <c r="FP68" s="82">
        <f>Wynik_VIII_ZIMNAR_2008!$L61</f>
        <v>0</v>
      </c>
      <c r="FQ68" s="83">
        <f>Wynik_VIII_ZIMNAR_2008!$AF61</f>
        <v>0</v>
      </c>
      <c r="FS68" s="82">
        <f>Wynik_VIII_ZIMNAR_2008!$K62</f>
        <v>0</v>
      </c>
      <c r="FT68" s="83">
        <f>Wynik_VIII_ZIMNAR_2008!$AC62</f>
        <v>0</v>
      </c>
      <c r="FV68" s="82">
        <f>Wynik_VIII_ZIMNAR_2008!$J63</f>
        <v>41</v>
      </c>
      <c r="FW68" s="83">
        <f>Wynik_VIII_ZIMNAR_2008!$Z63</f>
        <v>0.02355324074074074</v>
      </c>
      <c r="FY68" s="82">
        <f>Wynik_VIII_ZIMNAR_2008!$I64</f>
        <v>50</v>
      </c>
      <c r="FZ68" s="83">
        <f>Wynik_VIII_ZIMNAR_2008!$W64</f>
        <v>0.025</v>
      </c>
      <c r="GB68" s="82">
        <f>Wynik_VIII_ZIMNAR_2008!$H65</f>
        <v>0</v>
      </c>
      <c r="GC68" s="83">
        <f>Wynik_VIII_ZIMNAR_2008!$T65</f>
        <v>0</v>
      </c>
      <c r="GE68" s="80" t="s">
        <v>93</v>
      </c>
      <c r="GF68" s="81" t="s">
        <v>4</v>
      </c>
      <c r="GH68" s="86" t="str">
        <f>Wynik_VIII_ZIMNAR_2008!$C67</f>
        <v>Ząbczyński Dominik</v>
      </c>
      <c r="GI68" s="87">
        <f>Wynik_VIII_ZIMNAR_2008!$A67</f>
        <v>64</v>
      </c>
    </row>
    <row r="69" spans="166:194" ht="13.5" thickBot="1">
      <c r="FJ69" s="90" t="s">
        <v>94</v>
      </c>
      <c r="FK69" s="91">
        <f>Wynik_VIII_ZIMNAR_2008!$D59</f>
        <v>0.03671296296296296</v>
      </c>
      <c r="FM69" s="84">
        <f>Wynik_VIII_ZIMNAR_2008!$N60</f>
        <v>0</v>
      </c>
      <c r="FN69" s="85">
        <f>Wynik_VIII_ZIMNAR_2008!$AL60</f>
        <v>0</v>
      </c>
      <c r="FP69" s="82">
        <f>Wynik_VIII_ZIMNAR_2008!$M61</f>
        <v>22</v>
      </c>
      <c r="FQ69" s="83">
        <f>Wynik_VIII_ZIMNAR_2008!$AI61</f>
        <v>0.018599537037037036</v>
      </c>
      <c r="FS69" s="82">
        <f>Wynik_VIII_ZIMNAR_2008!$L62</f>
        <v>0</v>
      </c>
      <c r="FT69" s="83">
        <f>Wynik_VIII_ZIMNAR_2008!$AF62</f>
        <v>0</v>
      </c>
      <c r="FV69" s="82">
        <f>Wynik_VIII_ZIMNAR_2008!$K63</f>
        <v>0</v>
      </c>
      <c r="FW69" s="83">
        <f>Wynik_VIII_ZIMNAR_2008!$AC63</f>
        <v>0</v>
      </c>
      <c r="FY69" s="82">
        <f>Wynik_VIII_ZIMNAR_2008!$J64</f>
        <v>0</v>
      </c>
      <c r="FZ69" s="83">
        <f>Wynik_VIII_ZIMNAR_2008!$Z64</f>
        <v>0</v>
      </c>
      <c r="GB69" s="82">
        <f>Wynik_VIII_ZIMNAR_2008!$I65</f>
        <v>0</v>
      </c>
      <c r="GC69" s="83">
        <f>Wynik_VIII_ZIMNAR_2008!$W65</f>
        <v>0</v>
      </c>
      <c r="GE69" s="82">
        <f>Wynik_VIII_ZIMNAR_2008!$H66</f>
        <v>0</v>
      </c>
      <c r="GF69" s="83">
        <f>Wynik_VIII_ZIMNAR_2008!$T66</f>
        <v>0</v>
      </c>
      <c r="GH69" s="80" t="s">
        <v>93</v>
      </c>
      <c r="GI69" s="81" t="s">
        <v>4</v>
      </c>
      <c r="GK69" s="86" t="str">
        <f>Wynik_VIII_ZIMNAR_2008!$C68</f>
        <v>Pilarska Karolina</v>
      </c>
      <c r="GL69" s="87">
        <f>Wynik_VIII_ZIMNAR_2008!$A68</f>
        <v>65</v>
      </c>
    </row>
    <row r="70" spans="169:197" ht="13.5" thickBot="1">
      <c r="FM70" s="90" t="s">
        <v>94</v>
      </c>
      <c r="FN70" s="91">
        <f>Wynik_VIII_ZIMNAR_2008!$D60</f>
        <v>0.03709490740740741</v>
      </c>
      <c r="FP70" s="84">
        <f>Wynik_VIII_ZIMNAR_2008!$N61</f>
        <v>0</v>
      </c>
      <c r="FQ70" s="85">
        <f>Wynik_VIII_ZIMNAR_2008!$AL61</f>
        <v>0</v>
      </c>
      <c r="FS70" s="82">
        <f>Wynik_VIII_ZIMNAR_2008!$M62</f>
        <v>0</v>
      </c>
      <c r="FT70" s="83">
        <f>Wynik_VIII_ZIMNAR_2008!$AI62</f>
        <v>0</v>
      </c>
      <c r="FV70" s="82">
        <f>Wynik_VIII_ZIMNAR_2008!$L63</f>
        <v>0</v>
      </c>
      <c r="FW70" s="83">
        <f>Wynik_VIII_ZIMNAR_2008!$AF63</f>
        <v>0</v>
      </c>
      <c r="FY70" s="82">
        <f>Wynik_VIII_ZIMNAR_2008!$K64</f>
        <v>51</v>
      </c>
      <c r="FZ70" s="83">
        <f>Wynik_VIII_ZIMNAR_2008!$AC64</f>
        <v>0.023217592592592592</v>
      </c>
      <c r="GB70" s="82">
        <f>Wynik_VIII_ZIMNAR_2008!$J65</f>
        <v>0</v>
      </c>
      <c r="GC70" s="83">
        <f>Wynik_VIII_ZIMNAR_2008!$Z65</f>
        <v>0</v>
      </c>
      <c r="GE70" s="82">
        <f>Wynik_VIII_ZIMNAR_2008!$I66</f>
        <v>0</v>
      </c>
      <c r="GF70" s="83">
        <f>Wynik_VIII_ZIMNAR_2008!$W66</f>
        <v>0</v>
      </c>
      <c r="GH70" s="82">
        <f>Wynik_VIII_ZIMNAR_2008!$H67</f>
        <v>0</v>
      </c>
      <c r="GI70" s="83">
        <f>Wynik_VIII_ZIMNAR_2008!$T67</f>
        <v>0</v>
      </c>
      <c r="GK70" s="80" t="s">
        <v>93</v>
      </c>
      <c r="GL70" s="81" t="s">
        <v>4</v>
      </c>
      <c r="GN70" s="86" t="str">
        <f>Wynik_VIII_ZIMNAR_2008!$C69</f>
        <v>Rosiński Łukasz</v>
      </c>
      <c r="GO70" s="87">
        <f>Wynik_VIII_ZIMNAR_2008!$A69</f>
        <v>66</v>
      </c>
    </row>
    <row r="71" spans="172:200" ht="13.5" thickBot="1">
      <c r="FP71" s="90" t="s">
        <v>94</v>
      </c>
      <c r="FQ71" s="91">
        <f>Wynik_VIII_ZIMNAR_2008!$D61</f>
        <v>0.03771990740740741</v>
      </c>
      <c r="FS71" s="84">
        <f>Wynik_VIII_ZIMNAR_2008!$N62</f>
        <v>0</v>
      </c>
      <c r="FT71" s="85">
        <f>Wynik_VIII_ZIMNAR_2008!$AL62</f>
        <v>0</v>
      </c>
      <c r="FV71" s="82">
        <f>Wynik_VIII_ZIMNAR_2008!$M63</f>
        <v>0</v>
      </c>
      <c r="FW71" s="83">
        <f>Wynik_VIII_ZIMNAR_2008!$AI63</f>
        <v>0</v>
      </c>
      <c r="FY71" s="82">
        <f>Wynik_VIII_ZIMNAR_2008!$L64</f>
        <v>0</v>
      </c>
      <c r="FZ71" s="83">
        <f>Wynik_VIII_ZIMNAR_2008!$AF64</f>
        <v>0</v>
      </c>
      <c r="GB71" s="82">
        <f>Wynik_VIII_ZIMNAR_2008!$K65</f>
        <v>0</v>
      </c>
      <c r="GC71" s="83">
        <f>Wynik_VIII_ZIMNAR_2008!$AC65</f>
        <v>0</v>
      </c>
      <c r="GE71" s="82">
        <f>Wynik_VIII_ZIMNAR_2008!$J66</f>
        <v>0</v>
      </c>
      <c r="GF71" s="83">
        <f>Wynik_VIII_ZIMNAR_2008!$Z66</f>
        <v>0</v>
      </c>
      <c r="GH71" s="82">
        <f>Wynik_VIII_ZIMNAR_2008!$I67</f>
        <v>5</v>
      </c>
      <c r="GI71" s="83">
        <f>Wynik_VIII_ZIMNAR_2008!$W67</f>
        <v>0.016469907407407405</v>
      </c>
      <c r="GK71" s="82">
        <f>Wynik_VIII_ZIMNAR_2008!$H68</f>
        <v>0</v>
      </c>
      <c r="GL71" s="83">
        <f>Wynik_VIII_ZIMNAR_2008!$T68</f>
        <v>0</v>
      </c>
      <c r="GN71" s="80" t="s">
        <v>93</v>
      </c>
      <c r="GO71" s="81" t="s">
        <v>4</v>
      </c>
      <c r="GQ71" s="86" t="str">
        <f>Wynik_VIII_ZIMNAR_2008!$C70</f>
        <v>Kucharczyk Sławomir</v>
      </c>
      <c r="GR71" s="87">
        <f>Wynik_VIII_ZIMNAR_2008!$A70</f>
        <v>67</v>
      </c>
    </row>
    <row r="72" spans="175:203" ht="13.5" thickBot="1">
      <c r="FS72" s="90" t="s">
        <v>94</v>
      </c>
      <c r="FT72" s="91">
        <f>Wynik_VIII_ZIMNAR_2008!$D62</f>
        <v>0.03831018518518518</v>
      </c>
      <c r="FV72" s="84">
        <f>Wynik_VIII_ZIMNAR_2008!$N63</f>
        <v>0</v>
      </c>
      <c r="FW72" s="85">
        <f>Wynik_VIII_ZIMNAR_2008!$AL63</f>
        <v>0</v>
      </c>
      <c r="FY72" s="82">
        <f>Wynik_VIII_ZIMNAR_2008!$M64</f>
        <v>0</v>
      </c>
      <c r="FZ72" s="83">
        <f>Wynik_VIII_ZIMNAR_2008!$AI64</f>
        <v>0</v>
      </c>
      <c r="GB72" s="82">
        <f>Wynik_VIII_ZIMNAR_2008!$L65</f>
        <v>0</v>
      </c>
      <c r="GC72" s="83">
        <f>Wynik_VIII_ZIMNAR_2008!$AF65</f>
        <v>0</v>
      </c>
      <c r="GE72" s="82">
        <f>Wynik_VIII_ZIMNAR_2008!$K66</f>
        <v>0</v>
      </c>
      <c r="GF72" s="83">
        <f>Wynik_VIII_ZIMNAR_2008!$AC66</f>
        <v>0</v>
      </c>
      <c r="GH72" s="82">
        <f>Wynik_VIII_ZIMNAR_2008!$J67</f>
        <v>0</v>
      </c>
      <c r="GI72" s="83">
        <f>Wynik_VIII_ZIMNAR_2008!$Z67</f>
        <v>0</v>
      </c>
      <c r="GK72" s="82">
        <f>Wynik_VIII_ZIMNAR_2008!$I68</f>
        <v>0</v>
      </c>
      <c r="GL72" s="83">
        <f>Wynik_VIII_ZIMNAR_2008!$W68</f>
        <v>0</v>
      </c>
      <c r="GN72" s="82">
        <f>Wynik_VIII_ZIMNAR_2008!$H69</f>
        <v>0</v>
      </c>
      <c r="GO72" s="83">
        <f>Wynik_VIII_ZIMNAR_2008!$T69</f>
        <v>0</v>
      </c>
      <c r="GQ72" s="80" t="s">
        <v>93</v>
      </c>
      <c r="GR72" s="81" t="s">
        <v>4</v>
      </c>
      <c r="GT72" s="86" t="str">
        <f>Wynik_VIII_ZIMNAR_2008!$C71</f>
        <v>Manuszewski Adrian</v>
      </c>
      <c r="GU72" s="87">
        <f>Wynik_VIII_ZIMNAR_2008!$A71</f>
        <v>68</v>
      </c>
    </row>
    <row r="73" spans="178:206" ht="13.5" thickBot="1">
      <c r="FV73" s="90" t="s">
        <v>94</v>
      </c>
      <c r="FW73" s="91">
        <f>Wynik_VIII_ZIMNAR_2008!$D63</f>
        <v>0.047199074074074074</v>
      </c>
      <c r="FY73" s="84">
        <f>Wynik_VIII_ZIMNAR_2008!$N64</f>
        <v>0</v>
      </c>
      <c r="FZ73" s="85">
        <f>Wynik_VIII_ZIMNAR_2008!$AL64</f>
        <v>0</v>
      </c>
      <c r="GB73" s="82">
        <f>Wynik_VIII_ZIMNAR_2008!$M65</f>
        <v>1</v>
      </c>
      <c r="GC73" s="83">
        <f>Wynik_VIII_ZIMNAR_2008!$AI65</f>
        <v>0.013055555555555556</v>
      </c>
      <c r="GE73" s="82">
        <f>Wynik_VIII_ZIMNAR_2008!$L66</f>
        <v>0</v>
      </c>
      <c r="GF73" s="83">
        <f>Wynik_VIII_ZIMNAR_2008!$AF66</f>
        <v>0</v>
      </c>
      <c r="GH73" s="82">
        <f>Wynik_VIII_ZIMNAR_2008!$K67</f>
        <v>0</v>
      </c>
      <c r="GI73" s="83">
        <f>Wynik_VIII_ZIMNAR_2008!$AC67</f>
        <v>0</v>
      </c>
      <c r="GK73" s="82">
        <f>Wynik_VIII_ZIMNAR_2008!$J68</f>
        <v>0</v>
      </c>
      <c r="GL73" s="83">
        <f>Wynik_VIII_ZIMNAR_2008!$Z68</f>
        <v>0</v>
      </c>
      <c r="GN73" s="82">
        <f>Wynik_VIII_ZIMNAR_2008!$I69</f>
        <v>0</v>
      </c>
      <c r="GO73" s="83">
        <f>Wynik_VIII_ZIMNAR_2008!$W69</f>
        <v>0</v>
      </c>
      <c r="GQ73" s="82">
        <f>Wynik_VIII_ZIMNAR_2008!$H70</f>
        <v>12</v>
      </c>
      <c r="GR73" s="83">
        <f>Wynik_VIII_ZIMNAR_2008!$T70</f>
        <v>0.017280092592592593</v>
      </c>
      <c r="GT73" s="80" t="s">
        <v>93</v>
      </c>
      <c r="GU73" s="81" t="s">
        <v>4</v>
      </c>
      <c r="GW73" s="86" t="str">
        <f>Wynik_VIII_ZIMNAR_2008!$C72</f>
        <v>Borcuch Michał</v>
      </c>
      <c r="GX73" s="87">
        <f>Wynik_VIII_ZIMNAR_2008!$A72</f>
        <v>69</v>
      </c>
    </row>
    <row r="74" spans="181:209" ht="13.5" thickBot="1">
      <c r="FY74" s="90" t="s">
        <v>94</v>
      </c>
      <c r="FZ74" s="91">
        <f>Wynik_VIII_ZIMNAR_2008!$D64</f>
        <v>0.04821759259259259</v>
      </c>
      <c r="GB74" s="84">
        <f>Wynik_VIII_ZIMNAR_2008!$N65</f>
        <v>0</v>
      </c>
      <c r="GC74" s="85">
        <f>Wynik_VIII_ZIMNAR_2008!$AL65</f>
        <v>0</v>
      </c>
      <c r="GE74" s="82">
        <f>Wynik_VIII_ZIMNAR_2008!$M66</f>
        <v>4</v>
      </c>
      <c r="GF74" s="83">
        <f>Wynik_VIII_ZIMNAR_2008!$AI66</f>
        <v>0.015497685185185186</v>
      </c>
      <c r="GH74" s="82">
        <f>Wynik_VIII_ZIMNAR_2008!$L67</f>
        <v>0</v>
      </c>
      <c r="GI74" s="83">
        <f>Wynik_VIII_ZIMNAR_2008!$AF67</f>
        <v>0</v>
      </c>
      <c r="GK74" s="82">
        <f>Wynik_VIII_ZIMNAR_2008!$K68</f>
        <v>0</v>
      </c>
      <c r="GL74" s="83">
        <f>Wynik_VIII_ZIMNAR_2008!$AC68</f>
        <v>0</v>
      </c>
      <c r="GN74" s="82">
        <f>Wynik_VIII_ZIMNAR_2008!$J69</f>
        <v>0</v>
      </c>
      <c r="GO74" s="83">
        <f>Wynik_VIII_ZIMNAR_2008!$Z69</f>
        <v>0</v>
      </c>
      <c r="GQ74" s="82">
        <f>Wynik_VIII_ZIMNAR_2008!$I70</f>
        <v>0</v>
      </c>
      <c r="GR74" s="83">
        <f>Wynik_VIII_ZIMNAR_2008!$W70</f>
        <v>0</v>
      </c>
      <c r="GT74" s="82">
        <f>Wynik_VIII_ZIMNAR_2008!$H71</f>
        <v>13</v>
      </c>
      <c r="GU74" s="83">
        <f>Wynik_VIII_ZIMNAR_2008!$T71</f>
        <v>0.01733796296296296</v>
      </c>
      <c r="GW74" s="80" t="s">
        <v>93</v>
      </c>
      <c r="GX74" s="81" t="s">
        <v>4</v>
      </c>
      <c r="GZ74" s="86" t="str">
        <f>Wynik_VIII_ZIMNAR_2008!$C73</f>
        <v>Sab Amaru</v>
      </c>
      <c r="HA74" s="87">
        <f>Wynik_VIII_ZIMNAR_2008!$A73</f>
        <v>70</v>
      </c>
    </row>
    <row r="75" spans="184:212" ht="13.5" thickBot="1">
      <c r="GB75" s="90" t="s">
        <v>94</v>
      </c>
      <c r="GC75" s="91">
        <f>Wynik_VIII_ZIMNAR_2008!$D65</f>
        <v>0.013055555555555556</v>
      </c>
      <c r="GE75" s="84">
        <f>Wynik_VIII_ZIMNAR_2008!$N66</f>
        <v>0</v>
      </c>
      <c r="GF75" s="85">
        <f>Wynik_VIII_ZIMNAR_2008!$AL66</f>
        <v>0</v>
      </c>
      <c r="GH75" s="82">
        <f>Wynik_VIII_ZIMNAR_2008!$M67</f>
        <v>0</v>
      </c>
      <c r="GI75" s="83">
        <f>Wynik_VIII_ZIMNAR_2008!$AI67</f>
        <v>0</v>
      </c>
      <c r="GK75" s="82">
        <f>Wynik_VIII_ZIMNAR_2008!$L68</f>
        <v>12</v>
      </c>
      <c r="GL75" s="83">
        <f>Wynik_VIII_ZIMNAR_2008!$AF68</f>
        <v>0.016967592592592593</v>
      </c>
      <c r="GN75" s="82">
        <f>Wynik_VIII_ZIMNAR_2008!$K69</f>
        <v>0</v>
      </c>
      <c r="GO75" s="83">
        <f>Wynik_VIII_ZIMNAR_2008!$AC69</f>
        <v>0</v>
      </c>
      <c r="GQ75" s="82">
        <f>Wynik_VIII_ZIMNAR_2008!$J70</f>
        <v>0</v>
      </c>
      <c r="GR75" s="83">
        <f>Wynik_VIII_ZIMNAR_2008!$Z70</f>
        <v>0</v>
      </c>
      <c r="GT75" s="82">
        <f>Wynik_VIII_ZIMNAR_2008!$I71</f>
        <v>0</v>
      </c>
      <c r="GU75" s="83">
        <f>Wynik_VIII_ZIMNAR_2008!$W71</f>
        <v>0</v>
      </c>
      <c r="GW75" s="82">
        <f>Wynik_VIII_ZIMNAR_2008!$H72</f>
        <v>0</v>
      </c>
      <c r="GX75" s="83">
        <f>Wynik_VIII_ZIMNAR_2008!$T72</f>
        <v>0</v>
      </c>
      <c r="GZ75" s="80" t="s">
        <v>93</v>
      </c>
      <c r="HA75" s="81" t="s">
        <v>4</v>
      </c>
      <c r="HC75" s="86" t="str">
        <f>Wynik_VIII_ZIMNAR_2008!$C74</f>
        <v>Wilk Piotr</v>
      </c>
      <c r="HD75" s="87">
        <f>Wynik_VIII_ZIMNAR_2008!$A74</f>
        <v>71</v>
      </c>
    </row>
    <row r="76" spans="187:215" ht="13.5" thickBot="1">
      <c r="GE76" s="90" t="s">
        <v>94</v>
      </c>
      <c r="GF76" s="91">
        <f>Wynik_VIII_ZIMNAR_2008!$D66</f>
        <v>0.015497685185185186</v>
      </c>
      <c r="GH76" s="84">
        <f>Wynik_VIII_ZIMNAR_2008!$N67</f>
        <v>0</v>
      </c>
      <c r="GI76" s="85">
        <f>Wynik_VIII_ZIMNAR_2008!$AL67</f>
        <v>0</v>
      </c>
      <c r="GK76" s="82">
        <f>Wynik_VIII_ZIMNAR_2008!$M68</f>
        <v>0</v>
      </c>
      <c r="GL76" s="83">
        <f>Wynik_VIII_ZIMNAR_2008!$AI68</f>
        <v>0</v>
      </c>
      <c r="GN76" s="82">
        <f>Wynik_VIII_ZIMNAR_2008!$L69</f>
        <v>11</v>
      </c>
      <c r="GO76" s="83">
        <f>Wynik_VIII_ZIMNAR_2008!$AF69</f>
        <v>0.016967592592592593</v>
      </c>
      <c r="GQ76" s="82">
        <f>Wynik_VIII_ZIMNAR_2008!$K70</f>
        <v>0</v>
      </c>
      <c r="GR76" s="83">
        <f>Wynik_VIII_ZIMNAR_2008!$AC70</f>
        <v>0</v>
      </c>
      <c r="GT76" s="82">
        <f>Wynik_VIII_ZIMNAR_2008!$J71</f>
        <v>0</v>
      </c>
      <c r="GU76" s="83">
        <f>Wynik_VIII_ZIMNAR_2008!$Z71</f>
        <v>0</v>
      </c>
      <c r="GW76" s="82">
        <f>Wynik_VIII_ZIMNAR_2008!$I72</f>
        <v>0</v>
      </c>
      <c r="GX76" s="83">
        <f>Wynik_VIII_ZIMNAR_2008!$W72</f>
        <v>0</v>
      </c>
      <c r="GZ76" s="82">
        <f>Wynik_VIII_ZIMNAR_2008!$H73</f>
        <v>24</v>
      </c>
      <c r="HA76" s="83">
        <f>Wynik_VIII_ZIMNAR_2008!$T73</f>
        <v>0.01866898148148148</v>
      </c>
      <c r="HC76" s="80" t="s">
        <v>93</v>
      </c>
      <c r="HD76" s="81" t="s">
        <v>4</v>
      </c>
      <c r="HF76" s="86" t="str">
        <f>Wynik_VIII_ZIMNAR_2008!$C75</f>
        <v>Grezel Łukasz</v>
      </c>
      <c r="HG76" s="87">
        <f>Wynik_VIII_ZIMNAR_2008!$A75</f>
        <v>72</v>
      </c>
    </row>
    <row r="77" spans="190:218" ht="13.5" thickBot="1">
      <c r="GH77" s="90" t="s">
        <v>94</v>
      </c>
      <c r="GI77" s="91">
        <f>Wynik_VIII_ZIMNAR_2008!$D67</f>
        <v>0.016469907407407405</v>
      </c>
      <c r="GK77" s="84">
        <f>Wynik_VIII_ZIMNAR_2008!$N68</f>
        <v>0</v>
      </c>
      <c r="GL77" s="85">
        <f>Wynik_VIII_ZIMNAR_2008!$AL68</f>
        <v>0</v>
      </c>
      <c r="GN77" s="82">
        <f>Wynik_VIII_ZIMNAR_2008!$M69</f>
        <v>0</v>
      </c>
      <c r="GO77" s="83">
        <f>Wynik_VIII_ZIMNAR_2008!$AI69</f>
        <v>0</v>
      </c>
      <c r="GQ77" s="82">
        <f>Wynik_VIII_ZIMNAR_2008!$L70</f>
        <v>0</v>
      </c>
      <c r="GR77" s="83">
        <f>Wynik_VIII_ZIMNAR_2008!$AF70</f>
        <v>0</v>
      </c>
      <c r="GT77" s="82">
        <f>Wynik_VIII_ZIMNAR_2008!$K71</f>
        <v>0</v>
      </c>
      <c r="GU77" s="83">
        <f>Wynik_VIII_ZIMNAR_2008!$AC71</f>
        <v>0</v>
      </c>
      <c r="GW77" s="82">
        <f>Wynik_VIII_ZIMNAR_2008!$J72</f>
        <v>0</v>
      </c>
      <c r="GX77" s="83">
        <f>Wynik_VIII_ZIMNAR_2008!$Z72</f>
        <v>0</v>
      </c>
      <c r="GZ77" s="82">
        <f>Wynik_VIII_ZIMNAR_2008!$I73</f>
        <v>0</v>
      </c>
      <c r="HA77" s="83">
        <f>Wynik_VIII_ZIMNAR_2008!$W73</f>
        <v>0</v>
      </c>
      <c r="HC77" s="82">
        <f>Wynik_VIII_ZIMNAR_2008!$H74</f>
        <v>0</v>
      </c>
      <c r="HD77" s="83">
        <f>Wynik_VIII_ZIMNAR_2008!$T74</f>
        <v>0</v>
      </c>
      <c r="HF77" s="80" t="s">
        <v>93</v>
      </c>
      <c r="HG77" s="81" t="s">
        <v>4</v>
      </c>
      <c r="HI77" s="86" t="str">
        <f>Wynik_VIII_ZIMNAR_2008!$C76</f>
        <v>Jagielski Przemysław</v>
      </c>
      <c r="HJ77" s="87">
        <f>Wynik_VIII_ZIMNAR_2008!$A76</f>
        <v>73</v>
      </c>
    </row>
    <row r="78" spans="193:221" ht="13.5" thickBot="1">
      <c r="GK78" s="90" t="s">
        <v>94</v>
      </c>
      <c r="GL78" s="91">
        <f>Wynik_VIII_ZIMNAR_2008!$D68</f>
        <v>0.016967592592592593</v>
      </c>
      <c r="GN78" s="84">
        <f>Wynik_VIII_ZIMNAR_2008!$N69</f>
        <v>0</v>
      </c>
      <c r="GO78" s="85">
        <f>Wynik_VIII_ZIMNAR_2008!$AL69</f>
        <v>0</v>
      </c>
      <c r="GQ78" s="82">
        <f>Wynik_VIII_ZIMNAR_2008!$M70</f>
        <v>0</v>
      </c>
      <c r="GR78" s="83">
        <f>Wynik_VIII_ZIMNAR_2008!$AI70</f>
        <v>0</v>
      </c>
      <c r="GT78" s="82">
        <f>Wynik_VIII_ZIMNAR_2008!$L71</f>
        <v>0</v>
      </c>
      <c r="GU78" s="83">
        <f>Wynik_VIII_ZIMNAR_2008!$AF71</f>
        <v>0</v>
      </c>
      <c r="GW78" s="82">
        <f>Wynik_VIII_ZIMNAR_2008!$K72</f>
        <v>0</v>
      </c>
      <c r="GX78" s="83">
        <f>Wynik_VIII_ZIMNAR_2008!$AC72</f>
        <v>0</v>
      </c>
      <c r="GZ78" s="82">
        <f>Wynik_VIII_ZIMNAR_2008!$J73</f>
        <v>0</v>
      </c>
      <c r="HA78" s="83">
        <f>Wynik_VIII_ZIMNAR_2008!$Z73</f>
        <v>0</v>
      </c>
      <c r="HC78" s="82">
        <f>Wynik_VIII_ZIMNAR_2008!$I74</f>
        <v>0</v>
      </c>
      <c r="HD78" s="83">
        <f>Wynik_VIII_ZIMNAR_2008!$W74</f>
        <v>0</v>
      </c>
      <c r="HF78" s="82">
        <f>Wynik_VIII_ZIMNAR_2008!$H75</f>
        <v>0</v>
      </c>
      <c r="HG78" s="83">
        <f>Wynik_VIII_ZIMNAR_2008!$T75</f>
        <v>0</v>
      </c>
      <c r="HI78" s="80" t="s">
        <v>93</v>
      </c>
      <c r="HJ78" s="81" t="s">
        <v>4</v>
      </c>
      <c r="HL78" s="86" t="str">
        <f>Wynik_VIII_ZIMNAR_2008!$C77</f>
        <v>Szudy Katarzyna</v>
      </c>
      <c r="HM78" s="87">
        <f>Wynik_VIII_ZIMNAR_2008!$A77</f>
        <v>74</v>
      </c>
    </row>
    <row r="79" spans="196:224" ht="13.5" thickBot="1">
      <c r="GN79" s="90" t="s">
        <v>94</v>
      </c>
      <c r="GO79" s="91">
        <f>Wynik_VIII_ZIMNAR_2008!$D69</f>
        <v>0.016967592592592593</v>
      </c>
      <c r="GQ79" s="84">
        <f>Wynik_VIII_ZIMNAR_2008!$N70</f>
        <v>0</v>
      </c>
      <c r="GR79" s="85">
        <f>Wynik_VIII_ZIMNAR_2008!$AL70</f>
        <v>0</v>
      </c>
      <c r="GT79" s="82">
        <f>Wynik_VIII_ZIMNAR_2008!$M71</f>
        <v>0</v>
      </c>
      <c r="GU79" s="83">
        <f>Wynik_VIII_ZIMNAR_2008!$AI71</f>
        <v>0</v>
      </c>
      <c r="GW79" s="82">
        <f>Wynik_VIII_ZIMNAR_2008!$L72</f>
        <v>0</v>
      </c>
      <c r="GX79" s="83">
        <f>Wynik_VIII_ZIMNAR_2008!$AF72</f>
        <v>0</v>
      </c>
      <c r="GZ79" s="82">
        <f>Wynik_VIII_ZIMNAR_2008!$K73</f>
        <v>0</v>
      </c>
      <c r="HA79" s="83">
        <f>Wynik_VIII_ZIMNAR_2008!$AC73</f>
        <v>0</v>
      </c>
      <c r="HC79" s="82">
        <f>Wynik_VIII_ZIMNAR_2008!$J74</f>
        <v>0</v>
      </c>
      <c r="HD79" s="83">
        <f>Wynik_VIII_ZIMNAR_2008!$Z74</f>
        <v>0</v>
      </c>
      <c r="HF79" s="82">
        <f>Wynik_VIII_ZIMNAR_2008!$I75</f>
        <v>0</v>
      </c>
      <c r="HG79" s="83">
        <f>Wynik_VIII_ZIMNAR_2008!$W75</f>
        <v>0</v>
      </c>
      <c r="HI79" s="82">
        <f>Wynik_VIII_ZIMNAR_2008!$H76</f>
        <v>29</v>
      </c>
      <c r="HJ79" s="83">
        <f>Wynik_VIII_ZIMNAR_2008!$T76</f>
        <v>0.019780092592592592</v>
      </c>
      <c r="HL79" s="80" t="s">
        <v>93</v>
      </c>
      <c r="HM79" s="81" t="s">
        <v>4</v>
      </c>
      <c r="HO79" s="86" t="str">
        <f>Wynik_VIII_ZIMNAR_2008!$C78</f>
        <v>Gdowska Katarzyna</v>
      </c>
      <c r="HP79" s="87">
        <f>Wynik_VIII_ZIMNAR_2008!$A78</f>
        <v>75</v>
      </c>
    </row>
    <row r="80" spans="199:227" ht="13.5" thickBot="1">
      <c r="GQ80" s="90" t="s">
        <v>94</v>
      </c>
      <c r="GR80" s="91">
        <f>Wynik_VIII_ZIMNAR_2008!$D70</f>
        <v>0.017280092592592593</v>
      </c>
      <c r="GT80" s="84">
        <f>Wynik_VIII_ZIMNAR_2008!$N71</f>
        <v>0</v>
      </c>
      <c r="GU80" s="85">
        <f>Wynik_VIII_ZIMNAR_2008!$AL71</f>
        <v>0</v>
      </c>
      <c r="GW80" s="82">
        <f>Wynik_VIII_ZIMNAR_2008!$M72</f>
        <v>16</v>
      </c>
      <c r="GX80" s="83">
        <f>Wynik_VIII_ZIMNAR_2008!$AI72</f>
        <v>0.01778935185185185</v>
      </c>
      <c r="GZ80" s="82">
        <f>Wynik_VIII_ZIMNAR_2008!$L73</f>
        <v>0</v>
      </c>
      <c r="HA80" s="83">
        <f>Wynik_VIII_ZIMNAR_2008!$AF73</f>
        <v>0</v>
      </c>
      <c r="HC80" s="82">
        <f>Wynik_VIII_ZIMNAR_2008!$K74</f>
        <v>0</v>
      </c>
      <c r="HD80" s="83">
        <f>Wynik_VIII_ZIMNAR_2008!$AC74</f>
        <v>0</v>
      </c>
      <c r="HF80" s="82">
        <f>Wynik_VIII_ZIMNAR_2008!$J75</f>
        <v>0</v>
      </c>
      <c r="HG80" s="83">
        <f>Wynik_VIII_ZIMNAR_2008!$Z75</f>
        <v>0</v>
      </c>
      <c r="HI80" s="82">
        <f>Wynik_VIII_ZIMNAR_2008!$I76</f>
        <v>0</v>
      </c>
      <c r="HJ80" s="83">
        <f>Wynik_VIII_ZIMNAR_2008!$W76</f>
        <v>0</v>
      </c>
      <c r="HL80" s="82">
        <f>Wynik_VIII_ZIMNAR_2008!$H77</f>
        <v>0</v>
      </c>
      <c r="HM80" s="83">
        <f>Wynik_VIII_ZIMNAR_2008!$T77</f>
        <v>0</v>
      </c>
      <c r="HO80" s="80" t="s">
        <v>93</v>
      </c>
      <c r="HP80" s="81" t="s">
        <v>4</v>
      </c>
      <c r="HR80" s="86" t="str">
        <f>Wynik_VIII_ZIMNAR_2008!$C79</f>
        <v>Bambynek Andrzej</v>
      </c>
      <c r="HS80" s="87">
        <f>Wynik_VIII_ZIMNAR_2008!$A79</f>
        <v>76</v>
      </c>
    </row>
    <row r="81" spans="202:230" ht="13.5" thickBot="1">
      <c r="GT81" s="90" t="s">
        <v>94</v>
      </c>
      <c r="GU81" s="91">
        <f>Wynik_VIII_ZIMNAR_2008!$D71</f>
        <v>0.01733796296296296</v>
      </c>
      <c r="GW81" s="84">
        <f>Wynik_VIII_ZIMNAR_2008!$N72</f>
        <v>0</v>
      </c>
      <c r="GX81" s="85">
        <f>Wynik_VIII_ZIMNAR_2008!$AL72</f>
        <v>0</v>
      </c>
      <c r="GZ81" s="82">
        <f>Wynik_VIII_ZIMNAR_2008!$M73</f>
        <v>0</v>
      </c>
      <c r="HA81" s="83">
        <f>Wynik_VIII_ZIMNAR_2008!$AI73</f>
        <v>0</v>
      </c>
      <c r="HC81" s="82">
        <f>Wynik_VIII_ZIMNAR_2008!$L74</f>
        <v>24</v>
      </c>
      <c r="HD81" s="83">
        <f>Wynik_VIII_ZIMNAR_2008!$AF74</f>
        <v>0.019328703703703702</v>
      </c>
      <c r="HF81" s="82">
        <f>Wynik_VIII_ZIMNAR_2008!$K75</f>
        <v>0</v>
      </c>
      <c r="HG81" s="83">
        <f>Wynik_VIII_ZIMNAR_2008!$AC75</f>
        <v>0</v>
      </c>
      <c r="HI81" s="82">
        <f>Wynik_VIII_ZIMNAR_2008!$J76</f>
        <v>0</v>
      </c>
      <c r="HJ81" s="83">
        <f>Wynik_VIII_ZIMNAR_2008!$Z76</f>
        <v>0</v>
      </c>
      <c r="HL81" s="82">
        <f>Wynik_VIII_ZIMNAR_2008!$I77</f>
        <v>28</v>
      </c>
      <c r="HM81" s="83">
        <f>Wynik_VIII_ZIMNAR_2008!$W77</f>
        <v>0.02008101851851852</v>
      </c>
      <c r="HO81" s="82">
        <f>Wynik_VIII_ZIMNAR_2008!$H78</f>
        <v>0</v>
      </c>
      <c r="HP81" s="83">
        <f>Wynik_VIII_ZIMNAR_2008!$T78</f>
        <v>0</v>
      </c>
      <c r="HR81" s="80" t="s">
        <v>93</v>
      </c>
      <c r="HS81" s="81" t="s">
        <v>4</v>
      </c>
      <c r="HU81" s="86" t="str">
        <f>Wynik_VIII_ZIMNAR_2008!$C80</f>
        <v>Małek Janusz</v>
      </c>
      <c r="HV81" s="87">
        <f>Wynik_VIII_ZIMNAR_2008!$A80</f>
        <v>77</v>
      </c>
    </row>
    <row r="82" spans="205:233" ht="13.5" thickBot="1">
      <c r="GW82" s="90" t="s">
        <v>94</v>
      </c>
      <c r="GX82" s="91">
        <f>Wynik_VIII_ZIMNAR_2008!$D72</f>
        <v>0.01778935185185185</v>
      </c>
      <c r="GZ82" s="84">
        <f>Wynik_VIII_ZIMNAR_2008!$N73</f>
        <v>0</v>
      </c>
      <c r="HA82" s="85">
        <f>Wynik_VIII_ZIMNAR_2008!$AL73</f>
        <v>0</v>
      </c>
      <c r="HC82" s="82">
        <f>Wynik_VIII_ZIMNAR_2008!$M74</f>
        <v>0</v>
      </c>
      <c r="HD82" s="83">
        <f>Wynik_VIII_ZIMNAR_2008!$AI74</f>
        <v>0</v>
      </c>
      <c r="HF82" s="82">
        <f>Wynik_VIII_ZIMNAR_2008!$L75</f>
        <v>26</v>
      </c>
      <c r="HG82" s="83">
        <f>Wynik_VIII_ZIMNAR_2008!$AF75</f>
        <v>0.01947916666666667</v>
      </c>
      <c r="HI82" s="82">
        <f>Wynik_VIII_ZIMNAR_2008!$K76</f>
        <v>0</v>
      </c>
      <c r="HJ82" s="83">
        <f>Wynik_VIII_ZIMNAR_2008!$AC76</f>
        <v>0</v>
      </c>
      <c r="HL82" s="82">
        <f>Wynik_VIII_ZIMNAR_2008!$J77</f>
        <v>0</v>
      </c>
      <c r="HM82" s="83">
        <f>Wynik_VIII_ZIMNAR_2008!$Z77</f>
        <v>0</v>
      </c>
      <c r="HO82" s="82">
        <f>Wynik_VIII_ZIMNAR_2008!$I78</f>
        <v>0</v>
      </c>
      <c r="HP82" s="83">
        <f>Wynik_VIII_ZIMNAR_2008!$W78</f>
        <v>0</v>
      </c>
      <c r="HR82" s="82">
        <f>Wynik_VIII_ZIMNAR_2008!$H79</f>
        <v>0</v>
      </c>
      <c r="HS82" s="83">
        <f>Wynik_VIII_ZIMNAR_2008!$T79</f>
        <v>0</v>
      </c>
      <c r="HU82" s="80" t="s">
        <v>93</v>
      </c>
      <c r="HV82" s="81" t="s">
        <v>4</v>
      </c>
      <c r="HX82" s="86" t="str">
        <f>Wynik_VIII_ZIMNAR_2008!$C81</f>
        <v>Fronczyk Arkadiusz</v>
      </c>
      <c r="HY82" s="87">
        <f>Wynik_VIII_ZIMNAR_2008!$A81</f>
        <v>78</v>
      </c>
    </row>
    <row r="83" spans="208:236" ht="13.5" thickBot="1">
      <c r="GZ83" s="90" t="s">
        <v>94</v>
      </c>
      <c r="HA83" s="91">
        <f>Wynik_VIII_ZIMNAR_2008!$D73</f>
        <v>0.01866898148148148</v>
      </c>
      <c r="HC83" s="84">
        <f>Wynik_VIII_ZIMNAR_2008!$N74</f>
        <v>0</v>
      </c>
      <c r="HD83" s="85">
        <f>Wynik_VIII_ZIMNAR_2008!$AL74</f>
        <v>0</v>
      </c>
      <c r="HF83" s="82">
        <f>Wynik_VIII_ZIMNAR_2008!$M75</f>
        <v>0</v>
      </c>
      <c r="HG83" s="83">
        <f>Wynik_VIII_ZIMNAR_2008!$AI75</f>
        <v>0</v>
      </c>
      <c r="HI83" s="82">
        <f>Wynik_VIII_ZIMNAR_2008!$L76</f>
        <v>0</v>
      </c>
      <c r="HJ83" s="83">
        <f>Wynik_VIII_ZIMNAR_2008!$AF76</f>
        <v>0</v>
      </c>
      <c r="HL83" s="82">
        <f>Wynik_VIII_ZIMNAR_2008!$K77</f>
        <v>0</v>
      </c>
      <c r="HM83" s="83">
        <f>Wynik_VIII_ZIMNAR_2008!$AC77</f>
        <v>0</v>
      </c>
      <c r="HO83" s="82">
        <f>Wynik_VIII_ZIMNAR_2008!$J78</f>
        <v>0</v>
      </c>
      <c r="HP83" s="83">
        <f>Wynik_VIII_ZIMNAR_2008!$Z78</f>
        <v>0</v>
      </c>
      <c r="HR83" s="82">
        <f>Wynik_VIII_ZIMNAR_2008!$I79</f>
        <v>0</v>
      </c>
      <c r="HS83" s="83">
        <f>Wynik_VIII_ZIMNAR_2008!$W79</f>
        <v>0</v>
      </c>
      <c r="HU83" s="82">
        <f>Wynik_VIII_ZIMNAR_2008!$H80</f>
        <v>42</v>
      </c>
      <c r="HV83" s="83">
        <f>Wynik_VIII_ZIMNAR_2008!$T80</f>
        <v>0.022048611111111113</v>
      </c>
      <c r="HX83" s="80" t="s">
        <v>93</v>
      </c>
      <c r="HY83" s="81" t="s">
        <v>4</v>
      </c>
      <c r="IA83" s="86" t="str">
        <f>Wynik_VIII_ZIMNAR_2008!$C82</f>
        <v>Fuchs Patryk</v>
      </c>
      <c r="IB83" s="87">
        <f>Wynik_VIII_ZIMNAR_2008!$A82</f>
        <v>79</v>
      </c>
    </row>
    <row r="84" spans="211:239" ht="13.5" thickBot="1">
      <c r="HC84" s="90" t="s">
        <v>94</v>
      </c>
      <c r="HD84" s="91">
        <f>Wynik_VIII_ZIMNAR_2008!$D74</f>
        <v>0.019328703703703702</v>
      </c>
      <c r="HF84" s="84">
        <f>Wynik_VIII_ZIMNAR_2008!$N75</f>
        <v>0</v>
      </c>
      <c r="HG84" s="85">
        <f>Wynik_VIII_ZIMNAR_2008!$AL75</f>
        <v>0</v>
      </c>
      <c r="HI84" s="82">
        <f>Wynik_VIII_ZIMNAR_2008!$M76</f>
        <v>0</v>
      </c>
      <c r="HJ84" s="83">
        <f>Wynik_VIII_ZIMNAR_2008!$AI76</f>
        <v>0</v>
      </c>
      <c r="HL84" s="82">
        <f>Wynik_VIII_ZIMNAR_2008!$L77</f>
        <v>0</v>
      </c>
      <c r="HM84" s="83">
        <f>Wynik_VIII_ZIMNAR_2008!$AF77</f>
        <v>0</v>
      </c>
      <c r="HO84" s="82">
        <f>Wynik_VIII_ZIMNAR_2008!$K78</f>
        <v>38</v>
      </c>
      <c r="HP84" s="83">
        <f>Wynik_VIII_ZIMNAR_2008!$AC78</f>
        <v>0.020775462962962964</v>
      </c>
      <c r="HR84" s="82">
        <f>Wynik_VIII_ZIMNAR_2008!$J79</f>
        <v>0</v>
      </c>
      <c r="HS84" s="83">
        <f>Wynik_VIII_ZIMNAR_2008!$Z79</f>
        <v>0</v>
      </c>
      <c r="HU84" s="82">
        <f>Wynik_VIII_ZIMNAR_2008!$I80</f>
        <v>0</v>
      </c>
      <c r="HV84" s="83">
        <f>Wynik_VIII_ZIMNAR_2008!$W80</f>
        <v>0</v>
      </c>
      <c r="HX84" s="82">
        <f>Wynik_VIII_ZIMNAR_2008!$H81</f>
        <v>43</v>
      </c>
      <c r="HY84" s="83">
        <f>Wynik_VIII_ZIMNAR_2008!$T81</f>
        <v>0.022199074074074076</v>
      </c>
      <c r="IA84" s="80" t="s">
        <v>93</v>
      </c>
      <c r="IB84" s="81" t="s">
        <v>4</v>
      </c>
      <c r="ID84" s="86" t="str">
        <f>Wynik_VIII_ZIMNAR_2008!$C83</f>
        <v>Fuchs Arkadiusz</v>
      </c>
      <c r="IE84" s="87">
        <f>Wynik_VIII_ZIMNAR_2008!$A83</f>
        <v>80</v>
      </c>
    </row>
    <row r="85" spans="214:242" ht="13.5" thickBot="1">
      <c r="HF85" s="90" t="s">
        <v>94</v>
      </c>
      <c r="HG85" s="91">
        <f>Wynik_VIII_ZIMNAR_2008!$D75</f>
        <v>0.01947916666666667</v>
      </c>
      <c r="HI85" s="84">
        <f>Wynik_VIII_ZIMNAR_2008!$N76</f>
        <v>0</v>
      </c>
      <c r="HJ85" s="85">
        <f>Wynik_VIII_ZIMNAR_2008!$AL76</f>
        <v>0</v>
      </c>
      <c r="HL85" s="82">
        <f>Wynik_VIII_ZIMNAR_2008!$M77</f>
        <v>0</v>
      </c>
      <c r="HM85" s="83">
        <f>Wynik_VIII_ZIMNAR_2008!$AI77</f>
        <v>0</v>
      </c>
      <c r="HO85" s="82">
        <f>Wynik_VIII_ZIMNAR_2008!$L78</f>
        <v>0</v>
      </c>
      <c r="HP85" s="83">
        <f>Wynik_VIII_ZIMNAR_2008!$AF78</f>
        <v>0</v>
      </c>
      <c r="HR85" s="82">
        <f>Wynik_VIII_ZIMNAR_2008!$K79</f>
        <v>40</v>
      </c>
      <c r="HS85" s="83">
        <f>Wynik_VIII_ZIMNAR_2008!$AC79</f>
        <v>0.020844907407407406</v>
      </c>
      <c r="HU85" s="82">
        <f>Wynik_VIII_ZIMNAR_2008!$J80</f>
        <v>0</v>
      </c>
      <c r="HV85" s="83">
        <f>Wynik_VIII_ZIMNAR_2008!$Z80</f>
        <v>0</v>
      </c>
      <c r="HX85" s="82">
        <f>Wynik_VIII_ZIMNAR_2008!$I81</f>
        <v>0</v>
      </c>
      <c r="HY85" s="83">
        <f>Wynik_VIII_ZIMNAR_2008!$W81</f>
        <v>0</v>
      </c>
      <c r="IA85" s="82">
        <f>Wynik_VIII_ZIMNAR_2008!$H82</f>
        <v>45</v>
      </c>
      <c r="IB85" s="83">
        <f>Wynik_VIII_ZIMNAR_2008!$T82</f>
        <v>0.022326388888888885</v>
      </c>
      <c r="ID85" s="80" t="s">
        <v>93</v>
      </c>
      <c r="IE85" s="81" t="s">
        <v>4</v>
      </c>
      <c r="IG85" s="86" t="str">
        <f>Wynik_VIII_ZIMNAR_2008!$C84</f>
        <v>Wandzik Krzysztof</v>
      </c>
      <c r="IH85" s="87">
        <f>Wynik_VIII_ZIMNAR_2008!$A84</f>
        <v>81</v>
      </c>
    </row>
    <row r="86" spans="217:245" ht="13.5" thickBot="1">
      <c r="HI86" s="90" t="s">
        <v>94</v>
      </c>
      <c r="HJ86" s="91">
        <f>Wynik_VIII_ZIMNAR_2008!$D76</f>
        <v>0.019780092592592592</v>
      </c>
      <c r="HL86" s="84">
        <f>Wynik_VIII_ZIMNAR_2008!$N77</f>
        <v>0</v>
      </c>
      <c r="HM86" s="85">
        <f>Wynik_VIII_ZIMNAR_2008!$AL77</f>
        <v>0</v>
      </c>
      <c r="HO86" s="82">
        <f>Wynik_VIII_ZIMNAR_2008!$M78</f>
        <v>0</v>
      </c>
      <c r="HP86" s="83">
        <f>Wynik_VIII_ZIMNAR_2008!$AI78</f>
        <v>0</v>
      </c>
      <c r="HR86" s="82">
        <f>Wynik_VIII_ZIMNAR_2008!$L79</f>
        <v>0</v>
      </c>
      <c r="HS86" s="83">
        <f>Wynik_VIII_ZIMNAR_2008!$AF79</f>
        <v>0</v>
      </c>
      <c r="HU86" s="82">
        <f>Wynik_VIII_ZIMNAR_2008!$K80</f>
        <v>0</v>
      </c>
      <c r="HV86" s="83">
        <f>Wynik_VIII_ZIMNAR_2008!$AC80</f>
        <v>0</v>
      </c>
      <c r="HX86" s="82">
        <f>Wynik_VIII_ZIMNAR_2008!$J81</f>
        <v>0</v>
      </c>
      <c r="HY86" s="83">
        <f>Wynik_VIII_ZIMNAR_2008!$Z81</f>
        <v>0</v>
      </c>
      <c r="IA86" s="82">
        <f>Wynik_VIII_ZIMNAR_2008!$I82</f>
        <v>0</v>
      </c>
      <c r="IB86" s="83">
        <f>Wynik_VIII_ZIMNAR_2008!$W82</f>
        <v>0</v>
      </c>
      <c r="ID86" s="82">
        <f>Wynik_VIII_ZIMNAR_2008!$H83</f>
        <v>51</v>
      </c>
      <c r="IE86" s="83">
        <f>Wynik_VIII_ZIMNAR_2008!$T83</f>
        <v>0.02271990740740741</v>
      </c>
      <c r="IG86" s="80" t="s">
        <v>93</v>
      </c>
      <c r="IH86" s="81" t="s">
        <v>4</v>
      </c>
      <c r="IJ86" s="86">
        <f>Wynik_VIII_ZIMNAR_2008!$C93</f>
        <v>0</v>
      </c>
      <c r="IK86" s="87">
        <f>Wynik_VIII_ZIMNAR_2008!$A93</f>
        <v>90</v>
      </c>
    </row>
    <row r="87" spans="220:245" ht="13.5" thickBot="1">
      <c r="HL87" s="90" t="s">
        <v>94</v>
      </c>
      <c r="HM87" s="91">
        <f>Wynik_VIII_ZIMNAR_2008!$D77</f>
        <v>0.02008101851851852</v>
      </c>
      <c r="HO87" s="84">
        <f>Wynik_VIII_ZIMNAR_2008!$N78</f>
        <v>0</v>
      </c>
      <c r="HP87" s="85">
        <f>Wynik_VIII_ZIMNAR_2008!$AL78</f>
        <v>0</v>
      </c>
      <c r="HR87" s="82">
        <f>Wynik_VIII_ZIMNAR_2008!$M79</f>
        <v>0</v>
      </c>
      <c r="HS87" s="83">
        <f>Wynik_VIII_ZIMNAR_2008!$AI79</f>
        <v>0</v>
      </c>
      <c r="HU87" s="82">
        <f>Wynik_VIII_ZIMNAR_2008!$L80</f>
        <v>0</v>
      </c>
      <c r="HV87" s="83">
        <f>Wynik_VIII_ZIMNAR_2008!$AF80</f>
        <v>0</v>
      </c>
      <c r="HX87" s="82">
        <f>Wynik_VIII_ZIMNAR_2008!$K81</f>
        <v>0</v>
      </c>
      <c r="HY87" s="83">
        <f>Wynik_VIII_ZIMNAR_2008!$AC81</f>
        <v>0</v>
      </c>
      <c r="IA87" s="82">
        <f>Wynik_VIII_ZIMNAR_2008!$J82</f>
        <v>0</v>
      </c>
      <c r="IB87" s="83">
        <f>Wynik_VIII_ZIMNAR_2008!$Z82</f>
        <v>0</v>
      </c>
      <c r="ID87" s="82">
        <f>Wynik_VIII_ZIMNAR_2008!$I83</f>
        <v>0</v>
      </c>
      <c r="IE87" s="83">
        <f>Wynik_VIII_ZIMNAR_2008!$W83</f>
        <v>0</v>
      </c>
      <c r="IG87" s="82">
        <f>Wynik_VIII_ZIMNAR_2008!$H84</f>
        <v>52</v>
      </c>
      <c r="IH87" s="83">
        <f>Wynik_VIII_ZIMNAR_2008!$T84</f>
        <v>0.02273148148148148</v>
      </c>
      <c r="IJ87" s="80" t="s">
        <v>93</v>
      </c>
      <c r="IK87" s="81" t="s">
        <v>4</v>
      </c>
    </row>
    <row r="88" spans="223:245" ht="13.5" thickBot="1">
      <c r="HO88" s="90" t="s">
        <v>94</v>
      </c>
      <c r="HP88" s="91">
        <f>Wynik_VIII_ZIMNAR_2008!$D78</f>
        <v>0.020775462962962964</v>
      </c>
      <c r="HR88" s="84">
        <f>Wynik_VIII_ZIMNAR_2008!$N79</f>
        <v>0</v>
      </c>
      <c r="HS88" s="85">
        <f>Wynik_VIII_ZIMNAR_2008!$AL79</f>
        <v>0</v>
      </c>
      <c r="HU88" s="82">
        <f>Wynik_VIII_ZIMNAR_2008!$M80</f>
        <v>0</v>
      </c>
      <c r="HV88" s="83">
        <f>Wynik_VIII_ZIMNAR_2008!$AI80</f>
        <v>0</v>
      </c>
      <c r="HX88" s="82">
        <f>Wynik_VIII_ZIMNAR_2008!$L81</f>
        <v>0</v>
      </c>
      <c r="HY88" s="83">
        <f>Wynik_VIII_ZIMNAR_2008!$AF81</f>
        <v>0</v>
      </c>
      <c r="IA88" s="82">
        <f>Wynik_VIII_ZIMNAR_2008!$K82</f>
        <v>0</v>
      </c>
      <c r="IB88" s="83">
        <f>Wynik_VIII_ZIMNAR_2008!$AC82</f>
        <v>0</v>
      </c>
      <c r="ID88" s="82">
        <f>Wynik_VIII_ZIMNAR_2008!$J83</f>
        <v>0</v>
      </c>
      <c r="IE88" s="83">
        <f>Wynik_VIII_ZIMNAR_2008!$Z83</f>
        <v>0</v>
      </c>
      <c r="IG88" s="82">
        <f>Wynik_VIII_ZIMNAR_2008!$I84</f>
        <v>0</v>
      </c>
      <c r="IH88" s="83">
        <f>Wynik_VIII_ZIMNAR_2008!$W84</f>
        <v>0</v>
      </c>
      <c r="IJ88" s="82">
        <f>Wynik_VIII_ZIMNAR_2008!$H93</f>
        <v>0</v>
      </c>
      <c r="IK88" s="83">
        <f>Wynik_VIII_ZIMNAR_2008!$T93</f>
        <v>0</v>
      </c>
    </row>
    <row r="89" spans="226:245" ht="13.5" thickBot="1">
      <c r="HR89" s="90" t="s">
        <v>94</v>
      </c>
      <c r="HS89" s="91">
        <f>Wynik_VIII_ZIMNAR_2008!$D79</f>
        <v>0.020844907407407406</v>
      </c>
      <c r="HU89" s="84">
        <f>Wynik_VIII_ZIMNAR_2008!$N80</f>
        <v>0</v>
      </c>
      <c r="HV89" s="85">
        <f>Wynik_VIII_ZIMNAR_2008!$AL80</f>
        <v>0</v>
      </c>
      <c r="HX89" s="82">
        <f>Wynik_VIII_ZIMNAR_2008!$M81</f>
        <v>0</v>
      </c>
      <c r="HY89" s="83">
        <f>Wynik_VIII_ZIMNAR_2008!$AI81</f>
        <v>0</v>
      </c>
      <c r="IA89" s="82">
        <f>Wynik_VIII_ZIMNAR_2008!$L82</f>
        <v>0</v>
      </c>
      <c r="IB89" s="83">
        <f>Wynik_VIII_ZIMNAR_2008!$AF82</f>
        <v>0</v>
      </c>
      <c r="ID89" s="82">
        <f>Wynik_VIII_ZIMNAR_2008!$K83</f>
        <v>0</v>
      </c>
      <c r="IE89" s="83">
        <f>Wynik_VIII_ZIMNAR_2008!$AC83</f>
        <v>0</v>
      </c>
      <c r="IG89" s="82">
        <f>Wynik_VIII_ZIMNAR_2008!$J84</f>
        <v>0</v>
      </c>
      <c r="IH89" s="83">
        <f>Wynik_VIII_ZIMNAR_2008!$Z84</f>
        <v>0</v>
      </c>
      <c r="IJ89" s="82">
        <f>Wynik_VIII_ZIMNAR_2008!$I93</f>
        <v>0</v>
      </c>
      <c r="IK89" s="83">
        <f>Wynik_VIII_ZIMNAR_2008!$W93</f>
        <v>0</v>
      </c>
    </row>
    <row r="90" spans="229:245" ht="13.5" thickBot="1">
      <c r="HU90" s="90" t="s">
        <v>94</v>
      </c>
      <c r="HV90" s="91">
        <f>Wynik_VIII_ZIMNAR_2008!$D80</f>
        <v>0.022048611111111113</v>
      </c>
      <c r="HX90" s="84">
        <f>Wynik_VIII_ZIMNAR_2008!$N81</f>
        <v>0</v>
      </c>
      <c r="HY90" s="85">
        <f>Wynik_VIII_ZIMNAR_2008!$AL81</f>
        <v>0</v>
      </c>
      <c r="IA90" s="82">
        <f>Wynik_VIII_ZIMNAR_2008!$M82</f>
        <v>0</v>
      </c>
      <c r="IB90" s="83">
        <f>Wynik_VIII_ZIMNAR_2008!$AI82</f>
        <v>0</v>
      </c>
      <c r="ID90" s="82">
        <f>Wynik_VIII_ZIMNAR_2008!$L83</f>
        <v>0</v>
      </c>
      <c r="IE90" s="83">
        <f>Wynik_VIII_ZIMNAR_2008!$AF83</f>
        <v>0</v>
      </c>
      <c r="IG90" s="82">
        <f>Wynik_VIII_ZIMNAR_2008!$K84</f>
        <v>0</v>
      </c>
      <c r="IH90" s="83">
        <f>Wynik_VIII_ZIMNAR_2008!$AC84</f>
        <v>0</v>
      </c>
      <c r="IJ90" s="82">
        <f>Wynik_VIII_ZIMNAR_2008!$J93</f>
        <v>0</v>
      </c>
      <c r="IK90" s="83">
        <f>Wynik_VIII_ZIMNAR_2008!$Z93</f>
        <v>0</v>
      </c>
    </row>
    <row r="91" spans="232:245" ht="13.5" thickBot="1">
      <c r="HX91" s="90" t="s">
        <v>94</v>
      </c>
      <c r="HY91" s="91">
        <f>Wynik_VIII_ZIMNAR_2008!$D81</f>
        <v>0.022199074074074076</v>
      </c>
      <c r="IA91" s="84">
        <f>Wynik_VIII_ZIMNAR_2008!$N82</f>
        <v>0</v>
      </c>
      <c r="IB91" s="85">
        <f>Wynik_VIII_ZIMNAR_2008!$AL82</f>
        <v>0</v>
      </c>
      <c r="ID91" s="82">
        <f>Wynik_VIII_ZIMNAR_2008!$M83</f>
        <v>0</v>
      </c>
      <c r="IE91" s="83">
        <f>Wynik_VIII_ZIMNAR_2008!$AI83</f>
        <v>0</v>
      </c>
      <c r="IG91" s="82">
        <f>Wynik_VIII_ZIMNAR_2008!$L84</f>
        <v>0</v>
      </c>
      <c r="IH91" s="83">
        <f>Wynik_VIII_ZIMNAR_2008!$AF84</f>
        <v>0</v>
      </c>
      <c r="IJ91" s="82">
        <f>Wynik_VIII_ZIMNAR_2008!$K93</f>
        <v>0</v>
      </c>
      <c r="IK91" s="83">
        <f>Wynik_VIII_ZIMNAR_2008!$AC93</f>
        <v>0</v>
      </c>
    </row>
    <row r="92" spans="235:245" ht="13.5" thickBot="1">
      <c r="IA92" s="90" t="s">
        <v>94</v>
      </c>
      <c r="IB92" s="91">
        <f>Wynik_VIII_ZIMNAR_2008!$D82</f>
        <v>0.022326388888888885</v>
      </c>
      <c r="ID92" s="84">
        <f>Wynik_VIII_ZIMNAR_2008!$N83</f>
        <v>0</v>
      </c>
      <c r="IE92" s="85">
        <f>Wynik_VIII_ZIMNAR_2008!$AL83</f>
        <v>0</v>
      </c>
      <c r="IG92" s="82">
        <f>Wynik_VIII_ZIMNAR_2008!$M84</f>
        <v>0</v>
      </c>
      <c r="IH92" s="83">
        <f>Wynik_VIII_ZIMNAR_2008!$AI84</f>
        <v>0</v>
      </c>
      <c r="IJ92" s="82">
        <f>Wynik_VIII_ZIMNAR_2008!$L93</f>
        <v>0</v>
      </c>
      <c r="IK92" s="83">
        <f>Wynik_VIII_ZIMNAR_2008!$AF93</f>
        <v>0</v>
      </c>
    </row>
    <row r="93" spans="238:245" ht="13.5" thickBot="1">
      <c r="ID93" s="90" t="s">
        <v>94</v>
      </c>
      <c r="IE93" s="91">
        <f>Wynik_VIII_ZIMNAR_2008!$D83</f>
        <v>0.02271990740740741</v>
      </c>
      <c r="IG93" s="84">
        <f>Wynik_VIII_ZIMNAR_2008!$N84</f>
        <v>0</v>
      </c>
      <c r="IH93" s="85">
        <f>Wynik_VIII_ZIMNAR_2008!$AL84</f>
        <v>0</v>
      </c>
      <c r="IJ93" s="82">
        <f>Wynik_VIII_ZIMNAR_2008!$M93</f>
        <v>0</v>
      </c>
      <c r="IK93" s="83">
        <f>Wynik_VIII_ZIMNAR_2008!$AI93</f>
        <v>0</v>
      </c>
    </row>
    <row r="94" spans="241:245" ht="13.5" thickBot="1">
      <c r="IG94" s="90" t="s">
        <v>94</v>
      </c>
      <c r="IH94" s="91">
        <f>Wynik_VIII_ZIMNAR_2008!$D84</f>
        <v>0.02273148148148148</v>
      </c>
      <c r="IJ94" s="84">
        <f>Wynik_VIII_ZIMNAR_2008!$N93</f>
        <v>0</v>
      </c>
      <c r="IK94" s="85">
        <f>Wynik_VIII_ZIMNAR_2008!$AL93</f>
        <v>0</v>
      </c>
    </row>
    <row r="95" spans="244:245" ht="13.5" thickBot="1">
      <c r="IJ95" s="90" t="s">
        <v>94</v>
      </c>
      <c r="IK95" s="91">
        <f>Wynik_VIII_ZIMNAR_2008!$D93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">
      <selection activeCell="C19" sqref="C19"/>
    </sheetView>
  </sheetViews>
  <sheetFormatPr defaultColWidth="9.00390625" defaultRowHeight="12.75"/>
  <cols>
    <col min="1" max="1" width="6.00390625" style="0" customWidth="1"/>
    <col min="3" max="3" width="17.875" style="0" customWidth="1"/>
  </cols>
  <sheetData>
    <row r="1" ht="13.5" thickBot="1">
      <c r="A1" s="340" t="s">
        <v>204</v>
      </c>
    </row>
    <row r="2" spans="1:7" ht="32.25" thickBot="1">
      <c r="A2" s="207" t="s">
        <v>3</v>
      </c>
      <c r="B2" s="208" t="s">
        <v>64</v>
      </c>
      <c r="C2" s="94" t="s">
        <v>175</v>
      </c>
      <c r="D2" s="209" t="s">
        <v>83</v>
      </c>
      <c r="E2" s="41" t="s">
        <v>84</v>
      </c>
      <c r="F2" s="145" t="s">
        <v>68</v>
      </c>
      <c r="G2" s="210" t="s">
        <v>5</v>
      </c>
    </row>
    <row r="3" spans="1:7" ht="10.5" customHeight="1">
      <c r="A3" s="378">
        <v>1</v>
      </c>
      <c r="B3" s="379">
        <v>190</v>
      </c>
      <c r="C3" s="380" t="s">
        <v>152</v>
      </c>
      <c r="D3" s="269">
        <v>0.11181712962962963</v>
      </c>
      <c r="E3" s="273">
        <v>0.0010416666666666768</v>
      </c>
      <c r="F3" s="270">
        <v>42.2</v>
      </c>
      <c r="G3" s="271">
        <v>0.0026496950149201334</v>
      </c>
    </row>
    <row r="4" spans="1:7" ht="10.5" customHeight="1">
      <c r="A4" s="381">
        <v>2</v>
      </c>
      <c r="B4" s="382">
        <v>571</v>
      </c>
      <c r="C4" s="383" t="s">
        <v>13</v>
      </c>
      <c r="D4" s="272">
        <v>0.1128587962962963</v>
      </c>
      <c r="E4" s="273">
        <v>0.0009027777777777662</v>
      </c>
      <c r="F4" s="274">
        <v>42.2</v>
      </c>
      <c r="G4" s="275">
        <v>0.0026743790591539406</v>
      </c>
    </row>
    <row r="5" spans="1:7" ht="10.5" customHeight="1">
      <c r="A5" s="381">
        <v>3</v>
      </c>
      <c r="B5" s="384">
        <v>187</v>
      </c>
      <c r="C5" s="385" t="s">
        <v>9</v>
      </c>
      <c r="D5" s="272">
        <v>0.11376157407407407</v>
      </c>
      <c r="E5" s="273">
        <v>0.0018518518518518545</v>
      </c>
      <c r="F5" s="274">
        <v>42.2</v>
      </c>
      <c r="G5" s="275">
        <v>0.0026957718974899066</v>
      </c>
    </row>
    <row r="6" spans="1:7" ht="10.5" customHeight="1">
      <c r="A6" s="381">
        <v>4</v>
      </c>
      <c r="B6" s="384">
        <v>793</v>
      </c>
      <c r="C6" s="385" t="s">
        <v>39</v>
      </c>
      <c r="D6" s="272">
        <v>0.11561342592592593</v>
      </c>
      <c r="E6" s="273">
        <v>0.0010300925925926102</v>
      </c>
      <c r="F6" s="274">
        <v>42.2</v>
      </c>
      <c r="G6" s="275">
        <v>0.002739654642794453</v>
      </c>
    </row>
    <row r="7" spans="1:7" ht="10.5" customHeight="1">
      <c r="A7" s="381">
        <v>5</v>
      </c>
      <c r="B7" s="384">
        <v>172</v>
      </c>
      <c r="C7" s="385" t="s">
        <v>155</v>
      </c>
      <c r="D7" s="272">
        <v>0.11664351851851854</v>
      </c>
      <c r="E7" s="273">
        <v>0.00015046296296297723</v>
      </c>
      <c r="F7" s="274">
        <v>42.2</v>
      </c>
      <c r="G7" s="275">
        <v>0.002764064419870107</v>
      </c>
    </row>
    <row r="8" spans="1:7" ht="10.5" customHeight="1">
      <c r="A8" s="381">
        <v>6</v>
      </c>
      <c r="B8" s="384">
        <v>800</v>
      </c>
      <c r="C8" s="385" t="s">
        <v>17</v>
      </c>
      <c r="D8" s="272">
        <v>0.11679398148148151</v>
      </c>
      <c r="E8" s="273">
        <v>0.004872685185185147</v>
      </c>
      <c r="F8" s="274">
        <v>42.2</v>
      </c>
      <c r="G8" s="275">
        <v>0.002767629892926102</v>
      </c>
    </row>
    <row r="9" spans="1:7" ht="10.5" customHeight="1">
      <c r="A9" s="381">
        <v>7</v>
      </c>
      <c r="B9" s="384">
        <v>177</v>
      </c>
      <c r="C9" s="385" t="s">
        <v>148</v>
      </c>
      <c r="D9" s="272">
        <v>0.12166666666666666</v>
      </c>
      <c r="E9" s="273">
        <v>0.004837962962962947</v>
      </c>
      <c r="F9" s="274">
        <v>42.2</v>
      </c>
      <c r="G9" s="275">
        <v>0.0028830963665086883</v>
      </c>
    </row>
    <row r="10" spans="1:7" ht="10.5" customHeight="1">
      <c r="A10" s="381">
        <v>8</v>
      </c>
      <c r="B10" s="384">
        <v>791</v>
      </c>
      <c r="C10" s="385" t="s">
        <v>57</v>
      </c>
      <c r="D10" s="272">
        <v>0.1265046296296296</v>
      </c>
      <c r="E10" s="273">
        <v>0.0001967592592592715</v>
      </c>
      <c r="F10" s="274">
        <v>42.2</v>
      </c>
      <c r="G10" s="275">
        <v>0.002997740038616815</v>
      </c>
    </row>
    <row r="11" spans="1:7" ht="10.5" customHeight="1">
      <c r="A11" s="381">
        <v>9</v>
      </c>
      <c r="B11" s="384">
        <v>7</v>
      </c>
      <c r="C11" s="385" t="s">
        <v>37</v>
      </c>
      <c r="D11" s="272">
        <v>0.12670138888888888</v>
      </c>
      <c r="E11" s="273">
        <v>0.0009953703703703687</v>
      </c>
      <c r="F11" s="274">
        <v>42.2</v>
      </c>
      <c r="G11" s="275">
        <v>0.0030024025803054234</v>
      </c>
    </row>
    <row r="12" spans="1:7" ht="10.5" customHeight="1">
      <c r="A12" s="381">
        <v>10</v>
      </c>
      <c r="B12" s="384">
        <v>170</v>
      </c>
      <c r="C12" s="385" t="s">
        <v>157</v>
      </c>
      <c r="D12" s="272">
        <v>0.12769675925925925</v>
      </c>
      <c r="E12" s="273">
        <v>0.00040509259259260966</v>
      </c>
      <c r="F12" s="274">
        <v>42.2</v>
      </c>
      <c r="G12" s="275">
        <v>0.003025989555906617</v>
      </c>
    </row>
    <row r="13" spans="1:7" ht="10.5" customHeight="1">
      <c r="A13" s="381">
        <v>11</v>
      </c>
      <c r="B13" s="384">
        <v>795</v>
      </c>
      <c r="C13" s="385" t="s">
        <v>108</v>
      </c>
      <c r="D13" s="272">
        <v>0.12810185185185186</v>
      </c>
      <c r="E13" s="273">
        <v>0.0021180555555555536</v>
      </c>
      <c r="F13" s="274">
        <v>42.2</v>
      </c>
      <c r="G13" s="275">
        <v>0.003035588906441987</v>
      </c>
    </row>
    <row r="14" spans="1:7" ht="10.5" customHeight="1">
      <c r="A14" s="381">
        <v>12</v>
      </c>
      <c r="B14" s="384">
        <v>161</v>
      </c>
      <c r="C14" s="385" t="s">
        <v>38</v>
      </c>
      <c r="D14" s="272">
        <v>0.1302199074074074</v>
      </c>
      <c r="E14" s="273">
        <v>0.0015509259259259278</v>
      </c>
      <c r="F14" s="274">
        <v>42.2</v>
      </c>
      <c r="G14" s="275">
        <v>0.0030857797963840614</v>
      </c>
    </row>
    <row r="15" spans="1:7" ht="10.5" customHeight="1">
      <c r="A15" s="381">
        <v>13</v>
      </c>
      <c r="B15" s="384">
        <v>612</v>
      </c>
      <c r="C15" s="385" t="s">
        <v>33</v>
      </c>
      <c r="D15" s="272">
        <v>0.13177083333333334</v>
      </c>
      <c r="E15" s="273">
        <v>0.00466435185185185</v>
      </c>
      <c r="F15" s="274">
        <v>42.2</v>
      </c>
      <c r="G15" s="275">
        <v>0.0031225315955766193</v>
      </c>
    </row>
    <row r="16" spans="1:7" ht="10.5" customHeight="1">
      <c r="A16" s="398">
        <v>14</v>
      </c>
      <c r="B16" s="399">
        <v>786</v>
      </c>
      <c r="C16" s="400" t="s">
        <v>161</v>
      </c>
      <c r="D16" s="401">
        <v>0.1364351851851852</v>
      </c>
      <c r="E16" s="402">
        <v>0.0026967592592592737</v>
      </c>
      <c r="F16" s="403">
        <v>42.2</v>
      </c>
      <c r="G16" s="404">
        <v>0.003233061260312445</v>
      </c>
    </row>
    <row r="17" spans="1:7" ht="10.5" customHeight="1">
      <c r="A17" s="381">
        <v>15</v>
      </c>
      <c r="B17" s="384">
        <v>186</v>
      </c>
      <c r="C17" s="385" t="s">
        <v>162</v>
      </c>
      <c r="D17" s="272">
        <v>0.13913194444444446</v>
      </c>
      <c r="E17" s="273">
        <v>0.003993055555555541</v>
      </c>
      <c r="F17" s="274">
        <v>42.2</v>
      </c>
      <c r="G17" s="275">
        <v>0.003296965508162191</v>
      </c>
    </row>
    <row r="18" spans="1:7" ht="10.5" customHeight="1">
      <c r="A18" s="381">
        <v>16</v>
      </c>
      <c r="B18" s="384">
        <v>181</v>
      </c>
      <c r="C18" s="385" t="s">
        <v>163</v>
      </c>
      <c r="D18" s="272">
        <v>0.143125</v>
      </c>
      <c r="E18" s="273">
        <v>0.00093749999999998</v>
      </c>
      <c r="F18" s="274">
        <v>42.2</v>
      </c>
      <c r="G18" s="275">
        <v>0.0033915876777251184</v>
      </c>
    </row>
    <row r="19" spans="1:7" ht="10.5" customHeight="1">
      <c r="A19" s="381">
        <v>17</v>
      </c>
      <c r="B19" s="384">
        <v>168</v>
      </c>
      <c r="C19" s="385" t="s">
        <v>114</v>
      </c>
      <c r="D19" s="272">
        <v>0.1440625</v>
      </c>
      <c r="E19" s="273">
        <v>0.0035532407407407596</v>
      </c>
      <c r="F19" s="274">
        <v>42.2</v>
      </c>
      <c r="G19" s="275">
        <v>0.0034138033175355443</v>
      </c>
    </row>
    <row r="20" spans="1:7" ht="10.5" customHeight="1">
      <c r="A20" s="381">
        <v>18</v>
      </c>
      <c r="B20" s="384">
        <v>789</v>
      </c>
      <c r="C20" s="385" t="s">
        <v>51</v>
      </c>
      <c r="D20" s="272">
        <v>0.14761574074074074</v>
      </c>
      <c r="E20" s="273">
        <v>0.0011689814814814792</v>
      </c>
      <c r="F20" s="274">
        <v>42.2</v>
      </c>
      <c r="G20" s="275">
        <v>0.003498003335088643</v>
      </c>
    </row>
    <row r="21" spans="1:7" ht="10.5" customHeight="1">
      <c r="A21" s="381">
        <v>19</v>
      </c>
      <c r="B21" s="384">
        <v>908</v>
      </c>
      <c r="C21" s="385" t="s">
        <v>56</v>
      </c>
      <c r="D21" s="272">
        <v>0.14878472222222222</v>
      </c>
      <c r="E21" s="273">
        <v>0.0015393518518518334</v>
      </c>
      <c r="F21" s="274">
        <v>42.2</v>
      </c>
      <c r="G21" s="275">
        <v>0.0035257043180621376</v>
      </c>
    </row>
    <row r="22" spans="1:7" ht="10.5" customHeight="1">
      <c r="A22" s="381">
        <v>20</v>
      </c>
      <c r="B22" s="384">
        <v>179</v>
      </c>
      <c r="C22" s="385" t="s">
        <v>42</v>
      </c>
      <c r="D22" s="272">
        <v>0.15032407407407405</v>
      </c>
      <c r="E22" s="273">
        <v>9.259259259261632E-05</v>
      </c>
      <c r="F22" s="274">
        <v>42.2</v>
      </c>
      <c r="G22" s="275">
        <v>0.0035621818500965415</v>
      </c>
    </row>
    <row r="23" spans="1:7" ht="10.5" customHeight="1">
      <c r="A23" s="381">
        <v>21</v>
      </c>
      <c r="B23" s="384">
        <v>164</v>
      </c>
      <c r="C23" s="385" t="s">
        <v>167</v>
      </c>
      <c r="D23" s="272">
        <v>0.15041666666666667</v>
      </c>
      <c r="E23" s="273">
        <v>0.001203703703703679</v>
      </c>
      <c r="F23" s="274">
        <v>42.2</v>
      </c>
      <c r="G23" s="275">
        <v>0.003564375987361769</v>
      </c>
    </row>
    <row r="24" spans="1:7" ht="10.5" customHeight="1">
      <c r="A24" s="381">
        <v>22</v>
      </c>
      <c r="B24" s="384">
        <v>166</v>
      </c>
      <c r="C24" s="385" t="s">
        <v>58</v>
      </c>
      <c r="D24" s="272">
        <v>0.15162037037037035</v>
      </c>
      <c r="E24" s="273">
        <v>0.0003125000000000211</v>
      </c>
      <c r="F24" s="274">
        <v>42.2</v>
      </c>
      <c r="G24" s="275">
        <v>0.003592899771809724</v>
      </c>
    </row>
    <row r="25" spans="1:7" ht="10.5" customHeight="1">
      <c r="A25" s="381">
        <v>23</v>
      </c>
      <c r="B25" s="384">
        <v>180</v>
      </c>
      <c r="C25" s="385" t="s">
        <v>110</v>
      </c>
      <c r="D25" s="272">
        <v>0.15193287037037037</v>
      </c>
      <c r="E25" s="273">
        <v>0.0017361111111111327</v>
      </c>
      <c r="F25" s="274">
        <v>42.2</v>
      </c>
      <c r="G25" s="275">
        <v>0.0036003049850798666</v>
      </c>
    </row>
    <row r="26" spans="1:7" ht="10.5" customHeight="1">
      <c r="A26" s="381">
        <v>24</v>
      </c>
      <c r="B26" s="384">
        <v>798</v>
      </c>
      <c r="C26" s="385" t="s">
        <v>168</v>
      </c>
      <c r="D26" s="272">
        <v>0.1536689814814815</v>
      </c>
      <c r="E26" s="273">
        <v>0.009259259259259245</v>
      </c>
      <c r="F26" s="274">
        <v>42.2</v>
      </c>
      <c r="G26" s="275">
        <v>0.003641445058802879</v>
      </c>
    </row>
    <row r="27" spans="1:7" ht="10.5" customHeight="1">
      <c r="A27" s="381">
        <v>25</v>
      </c>
      <c r="B27" s="384">
        <v>160</v>
      </c>
      <c r="C27" s="385" t="s">
        <v>53</v>
      </c>
      <c r="D27" s="272">
        <v>0.16292824074074075</v>
      </c>
      <c r="E27" s="273">
        <v>0.000590277777777759</v>
      </c>
      <c r="F27" s="274">
        <v>42.2</v>
      </c>
      <c r="G27" s="275">
        <v>0.00386085878532561</v>
      </c>
    </row>
    <row r="28" spans="1:7" ht="10.5" customHeight="1">
      <c r="A28" s="381">
        <v>26</v>
      </c>
      <c r="B28" s="384">
        <v>176</v>
      </c>
      <c r="C28" s="385" t="s">
        <v>169</v>
      </c>
      <c r="D28" s="272">
        <v>0.1635185185185185</v>
      </c>
      <c r="E28" s="273">
        <v>0.01611111111111116</v>
      </c>
      <c r="F28" s="274">
        <v>42.2</v>
      </c>
      <c r="G28" s="275">
        <v>0.0038748464103914334</v>
      </c>
    </row>
    <row r="29" spans="1:7" ht="10.5" customHeight="1">
      <c r="A29" s="398">
        <v>27</v>
      </c>
      <c r="B29" s="399">
        <v>604</v>
      </c>
      <c r="C29" s="400" t="s">
        <v>174</v>
      </c>
      <c r="D29" s="401">
        <v>0.17962962962962967</v>
      </c>
      <c r="E29" s="402"/>
      <c r="F29" s="403">
        <v>42.2</v>
      </c>
      <c r="G29" s="404">
        <v>0.004256626294540987</v>
      </c>
    </row>
    <row r="30" spans="1:7" ht="10.5" customHeight="1">
      <c r="A30" s="381">
        <v>28</v>
      </c>
      <c r="B30" s="382">
        <v>157</v>
      </c>
      <c r="C30" s="383" t="s">
        <v>28</v>
      </c>
      <c r="D30" s="272">
        <v>0.09824074074074075</v>
      </c>
      <c r="E30" s="273">
        <v>0.0057754629629629545</v>
      </c>
      <c r="F30" s="274">
        <v>36.2</v>
      </c>
      <c r="G30" s="275">
        <v>0.0027138326171475343</v>
      </c>
    </row>
    <row r="31" spans="1:7" ht="10.5" customHeight="1">
      <c r="A31" s="381">
        <v>29</v>
      </c>
      <c r="B31" s="384">
        <v>195</v>
      </c>
      <c r="C31" s="385" t="s">
        <v>180</v>
      </c>
      <c r="D31" s="272">
        <v>0.10401620370370371</v>
      </c>
      <c r="E31" s="273">
        <v>0.013831018518518534</v>
      </c>
      <c r="F31" s="274">
        <v>36.2</v>
      </c>
      <c r="G31" s="275">
        <v>0.002873375792919992</v>
      </c>
    </row>
    <row r="32" spans="1:7" ht="10.5" customHeight="1">
      <c r="A32" s="381">
        <v>30</v>
      </c>
      <c r="B32" s="384">
        <v>184</v>
      </c>
      <c r="C32" s="385" t="s">
        <v>177</v>
      </c>
      <c r="D32" s="272">
        <v>0.11784722222222224</v>
      </c>
      <c r="E32" s="273">
        <v>0.0111458333333333</v>
      </c>
      <c r="F32" s="274">
        <v>36.2</v>
      </c>
      <c r="G32" s="275">
        <v>0.003255448127685697</v>
      </c>
    </row>
    <row r="33" spans="1:7" ht="10.5" customHeight="1">
      <c r="A33" s="427">
        <v>31</v>
      </c>
      <c r="B33" s="384">
        <v>794</v>
      </c>
      <c r="C33" s="385" t="s">
        <v>44</v>
      </c>
      <c r="D33" s="277">
        <v>0.12899305555555554</v>
      </c>
      <c r="E33" s="278">
        <v>0.021840277777777806</v>
      </c>
      <c r="F33" s="279">
        <v>36.2</v>
      </c>
      <c r="G33" s="280">
        <v>0.0035633440761203184</v>
      </c>
    </row>
    <row r="34" spans="1:7" ht="10.5" customHeight="1">
      <c r="A34" s="428">
        <v>32</v>
      </c>
      <c r="B34" s="429">
        <v>807</v>
      </c>
      <c r="C34" s="430" t="s">
        <v>183</v>
      </c>
      <c r="D34" s="391">
        <v>0.15083333333333335</v>
      </c>
      <c r="E34" s="392"/>
      <c r="F34" s="393">
        <v>36.2</v>
      </c>
      <c r="G34" s="394">
        <v>0.004166666666666667</v>
      </c>
    </row>
    <row r="35" spans="1:7" ht="10.5" customHeight="1">
      <c r="A35" s="381">
        <v>33</v>
      </c>
      <c r="B35" s="382">
        <v>805</v>
      </c>
      <c r="C35" s="383" t="s">
        <v>35</v>
      </c>
      <c r="D35" s="272">
        <v>0.10945601851851851</v>
      </c>
      <c r="E35" s="273">
        <v>0.02375</v>
      </c>
      <c r="F35" s="274">
        <v>36</v>
      </c>
      <c r="G35" s="275">
        <v>0.0030404449588477362</v>
      </c>
    </row>
    <row r="36" spans="1:7" ht="10.5" customHeight="1">
      <c r="A36" s="381">
        <v>34</v>
      </c>
      <c r="B36" s="384">
        <v>183</v>
      </c>
      <c r="C36" s="385" t="s">
        <v>115</v>
      </c>
      <c r="D36" s="272">
        <v>0.1332060185185185</v>
      </c>
      <c r="E36" s="273">
        <v>0.004629629629629678</v>
      </c>
      <c r="F36" s="274">
        <v>36</v>
      </c>
      <c r="G36" s="275">
        <v>0.003700167181069958</v>
      </c>
    </row>
    <row r="37" spans="1:7" ht="10.5" customHeight="1">
      <c r="A37" s="431">
        <v>35</v>
      </c>
      <c r="B37" s="432">
        <v>165</v>
      </c>
      <c r="C37" s="433" t="s">
        <v>171</v>
      </c>
      <c r="D37" s="405">
        <v>0.13783564814814817</v>
      </c>
      <c r="E37" s="406">
        <v>4.6296296296266526E-05</v>
      </c>
      <c r="F37" s="407">
        <v>36</v>
      </c>
      <c r="G37" s="408">
        <v>0.003828768004115227</v>
      </c>
    </row>
    <row r="38" spans="1:7" ht="10.5" customHeight="1">
      <c r="A38" s="381">
        <v>36</v>
      </c>
      <c r="B38" s="382">
        <v>790</v>
      </c>
      <c r="C38" s="383" t="s">
        <v>172</v>
      </c>
      <c r="D38" s="272">
        <v>0.13788194444444443</v>
      </c>
      <c r="E38" s="273"/>
      <c r="F38" s="274">
        <v>36</v>
      </c>
      <c r="G38" s="275">
        <v>0.0038300540123456786</v>
      </c>
    </row>
    <row r="39" spans="1:7" ht="10.5" customHeight="1">
      <c r="A39" s="381">
        <v>37</v>
      </c>
      <c r="B39" s="382">
        <v>808</v>
      </c>
      <c r="C39" s="383" t="s">
        <v>12</v>
      </c>
      <c r="D39" s="272">
        <v>0.07979166666666666</v>
      </c>
      <c r="E39" s="273">
        <v>0.00876157407407406</v>
      </c>
      <c r="F39" s="274">
        <v>30.2</v>
      </c>
      <c r="G39" s="275">
        <v>0.0026421081677704193</v>
      </c>
    </row>
    <row r="40" spans="1:7" ht="10.5" customHeight="1">
      <c r="A40" s="381">
        <v>38</v>
      </c>
      <c r="B40" s="382">
        <v>611</v>
      </c>
      <c r="C40" s="383" t="s">
        <v>156</v>
      </c>
      <c r="D40" s="272">
        <v>0.08855324074074072</v>
      </c>
      <c r="E40" s="273">
        <v>0.00026620370370371294</v>
      </c>
      <c r="F40" s="274">
        <v>30.2</v>
      </c>
      <c r="G40" s="275">
        <v>0.002932226514594064</v>
      </c>
    </row>
    <row r="41" spans="1:7" ht="10.5" customHeight="1">
      <c r="A41" s="427">
        <v>39</v>
      </c>
      <c r="B41" s="384">
        <v>199</v>
      </c>
      <c r="C41" s="435" t="s">
        <v>131</v>
      </c>
      <c r="D41" s="277">
        <v>0.08881944444444444</v>
      </c>
      <c r="E41" s="278">
        <v>0.002881944444444451</v>
      </c>
      <c r="F41" s="279">
        <v>30.2</v>
      </c>
      <c r="G41" s="280">
        <v>0.0029410412067696835</v>
      </c>
    </row>
    <row r="42" spans="1:7" ht="10.5" customHeight="1">
      <c r="A42" s="381">
        <v>40</v>
      </c>
      <c r="B42" s="382">
        <v>174</v>
      </c>
      <c r="C42" s="383" t="s">
        <v>14</v>
      </c>
      <c r="D42" s="272">
        <v>0.09170138888888889</v>
      </c>
      <c r="E42" s="273">
        <v>0.0060416666666666535</v>
      </c>
      <c r="F42" s="274">
        <v>30.2</v>
      </c>
      <c r="G42" s="275">
        <v>0.0030364698307579104</v>
      </c>
    </row>
    <row r="43" spans="1:7" ht="10.5" customHeight="1">
      <c r="A43" s="427">
        <v>41</v>
      </c>
      <c r="B43" s="384">
        <v>804</v>
      </c>
      <c r="C43" s="385" t="s">
        <v>49</v>
      </c>
      <c r="D43" s="277">
        <v>0.09774305555555554</v>
      </c>
      <c r="E43" s="278">
        <v>0.025567129629629648</v>
      </c>
      <c r="F43" s="279">
        <v>30.2</v>
      </c>
      <c r="G43" s="280">
        <v>0.003236525018395879</v>
      </c>
    </row>
    <row r="44" spans="1:7" ht="10.5" customHeight="1">
      <c r="A44" s="381">
        <v>42</v>
      </c>
      <c r="B44" s="382">
        <v>178</v>
      </c>
      <c r="C44" s="383" t="s">
        <v>173</v>
      </c>
      <c r="D44" s="272">
        <v>0.12331018518518519</v>
      </c>
      <c r="E44" s="273"/>
      <c r="F44" s="274">
        <v>30.2</v>
      </c>
      <c r="G44" s="275">
        <v>0.004083118714741232</v>
      </c>
    </row>
    <row r="45" spans="1:7" ht="10.5" customHeight="1">
      <c r="A45" s="427">
        <v>43</v>
      </c>
      <c r="B45" s="384">
        <v>424</v>
      </c>
      <c r="C45" s="385" t="s">
        <v>7</v>
      </c>
      <c r="D45" s="277">
        <v>0.07400462962962963</v>
      </c>
      <c r="E45" s="278"/>
      <c r="F45" s="279">
        <v>30</v>
      </c>
      <c r="G45" s="280">
        <v>0.002466820987654321</v>
      </c>
    </row>
    <row r="46" spans="1:7" ht="10.5" customHeight="1">
      <c r="A46" s="381">
        <v>44</v>
      </c>
      <c r="B46" s="382">
        <v>802</v>
      </c>
      <c r="C46" s="383" t="s">
        <v>146</v>
      </c>
      <c r="D46" s="272">
        <v>0.0716087962962963</v>
      </c>
      <c r="E46" s="273">
        <v>0.0027893518518518623</v>
      </c>
      <c r="F46" s="274">
        <v>24.2</v>
      </c>
      <c r="G46" s="275">
        <v>0.002959041169268442</v>
      </c>
    </row>
    <row r="47" spans="1:7" ht="10.5" customHeight="1">
      <c r="A47" s="428">
        <v>45</v>
      </c>
      <c r="B47" s="429">
        <v>801</v>
      </c>
      <c r="C47" s="430" t="s">
        <v>32</v>
      </c>
      <c r="D47" s="391">
        <v>0.07439814814814816</v>
      </c>
      <c r="E47" s="392"/>
      <c r="F47" s="393">
        <v>24.2</v>
      </c>
      <c r="G47" s="394">
        <v>0.003074303642485461</v>
      </c>
    </row>
    <row r="48" spans="1:7" ht="10.5" customHeight="1">
      <c r="A48" s="427">
        <v>46</v>
      </c>
      <c r="B48" s="382">
        <v>193</v>
      </c>
      <c r="C48" s="383" t="s">
        <v>178</v>
      </c>
      <c r="D48" s="272">
        <v>0.07503472222222221</v>
      </c>
      <c r="E48" s="273">
        <v>0.00506944444444446</v>
      </c>
      <c r="F48" s="274">
        <v>24</v>
      </c>
      <c r="G48" s="275">
        <v>0.003126446759259259</v>
      </c>
    </row>
    <row r="49" spans="1:7" ht="10.5" customHeight="1">
      <c r="A49" s="427">
        <v>47</v>
      </c>
      <c r="B49" s="384">
        <v>163</v>
      </c>
      <c r="C49" s="385" t="s">
        <v>159</v>
      </c>
      <c r="D49" s="277">
        <v>0.08010416666666667</v>
      </c>
      <c r="E49" s="278">
        <v>0.0012615740740740677</v>
      </c>
      <c r="F49" s="279">
        <v>24</v>
      </c>
      <c r="G49" s="280">
        <v>0.003337673611111111</v>
      </c>
    </row>
    <row r="50" spans="1:7" ht="10.5" customHeight="1">
      <c r="A50" s="381">
        <v>48</v>
      </c>
      <c r="B50" s="382">
        <v>472</v>
      </c>
      <c r="C50" s="383" t="s">
        <v>34</v>
      </c>
      <c r="D50" s="272">
        <v>0.08136574074074074</v>
      </c>
      <c r="E50" s="273">
        <v>0.01505787037037036</v>
      </c>
      <c r="F50" s="274">
        <v>24</v>
      </c>
      <c r="G50" s="275">
        <v>0.0033902391975308642</v>
      </c>
    </row>
    <row r="51" spans="1:7" ht="10.5" customHeight="1">
      <c r="A51" s="427">
        <v>49</v>
      </c>
      <c r="B51" s="384">
        <v>182</v>
      </c>
      <c r="C51" s="385" t="s">
        <v>126</v>
      </c>
      <c r="D51" s="277">
        <v>0.0964236111111111</v>
      </c>
      <c r="E51" s="278"/>
      <c r="F51" s="279">
        <v>24</v>
      </c>
      <c r="G51" s="280">
        <v>0.0040176504629629625</v>
      </c>
    </row>
    <row r="52" spans="1:7" ht="10.5" customHeight="1">
      <c r="A52" s="381">
        <v>50</v>
      </c>
      <c r="B52" s="382">
        <v>803</v>
      </c>
      <c r="C52" s="383" t="s">
        <v>135</v>
      </c>
      <c r="D52" s="272">
        <v>0.05569444444444445</v>
      </c>
      <c r="E52" s="273">
        <v>0.0034375</v>
      </c>
      <c r="F52" s="274">
        <v>18</v>
      </c>
      <c r="G52" s="275">
        <v>0.003094135802469136</v>
      </c>
    </row>
    <row r="53" spans="1:7" ht="10.5" customHeight="1">
      <c r="A53" s="427">
        <v>51</v>
      </c>
      <c r="B53" s="384">
        <v>173</v>
      </c>
      <c r="C53" s="385" t="s">
        <v>160</v>
      </c>
      <c r="D53" s="277">
        <v>0.059131944444444445</v>
      </c>
      <c r="E53" s="278"/>
      <c r="F53" s="279">
        <v>18</v>
      </c>
      <c r="G53" s="280">
        <v>0.003285108024691358</v>
      </c>
    </row>
    <row r="54" spans="1:7" ht="10.5" customHeight="1">
      <c r="A54" s="381">
        <v>52</v>
      </c>
      <c r="B54" s="382">
        <v>797</v>
      </c>
      <c r="C54" s="383" t="s">
        <v>85</v>
      </c>
      <c r="D54" s="272">
        <v>0.03820601851851852</v>
      </c>
      <c r="E54" s="273">
        <v>0.0028703703703703703</v>
      </c>
      <c r="F54" s="274">
        <v>12.2</v>
      </c>
      <c r="G54" s="275">
        <v>0.0031316408621736495</v>
      </c>
    </row>
    <row r="55" spans="1:7" ht="10.5" customHeight="1">
      <c r="A55" s="427">
        <v>53</v>
      </c>
      <c r="B55" s="384">
        <v>782</v>
      </c>
      <c r="C55" s="385" t="s">
        <v>36</v>
      </c>
      <c r="D55" s="272">
        <v>0.04107638888888889</v>
      </c>
      <c r="E55" s="273"/>
      <c r="F55" s="274">
        <v>12.2</v>
      </c>
      <c r="G55" s="275">
        <v>0.0033669171220400734</v>
      </c>
    </row>
    <row r="56" spans="1:7" ht="10.5" customHeight="1">
      <c r="A56" s="427">
        <v>54</v>
      </c>
      <c r="B56" s="384">
        <v>158</v>
      </c>
      <c r="C56" s="385" t="s">
        <v>41</v>
      </c>
      <c r="D56" s="272">
        <v>0.03827546296296296</v>
      </c>
      <c r="E56" s="273">
        <v>0.004016203703703709</v>
      </c>
      <c r="F56" s="274">
        <v>12</v>
      </c>
      <c r="G56" s="275">
        <v>0.0031896219135802467</v>
      </c>
    </row>
    <row r="57" spans="1:7" ht="10.5" customHeight="1">
      <c r="A57" s="427">
        <v>55</v>
      </c>
      <c r="B57" s="384">
        <v>806</v>
      </c>
      <c r="C57" s="385" t="s">
        <v>182</v>
      </c>
      <c r="D57" s="272">
        <v>0.04229166666666667</v>
      </c>
      <c r="E57" s="273">
        <v>5.787037037036091E-05</v>
      </c>
      <c r="F57" s="274">
        <v>12</v>
      </c>
      <c r="G57" s="275">
        <v>0.003524305555555556</v>
      </c>
    </row>
    <row r="58" spans="1:7" ht="10.5" customHeight="1">
      <c r="A58" s="427">
        <v>56</v>
      </c>
      <c r="B58" s="384">
        <v>175</v>
      </c>
      <c r="C58" s="385" t="s">
        <v>78</v>
      </c>
      <c r="D58" s="277">
        <v>0.04234953703703703</v>
      </c>
      <c r="E58" s="278">
        <v>0.0007754629629629639</v>
      </c>
      <c r="F58" s="279">
        <v>12</v>
      </c>
      <c r="G58" s="280">
        <v>0.0035291280864197527</v>
      </c>
    </row>
    <row r="59" spans="1:7" ht="10.5" customHeight="1">
      <c r="A59" s="381">
        <v>57</v>
      </c>
      <c r="B59" s="382">
        <v>159</v>
      </c>
      <c r="C59" s="383" t="s">
        <v>165</v>
      </c>
      <c r="D59" s="272">
        <v>0.043125</v>
      </c>
      <c r="E59" s="273">
        <v>0.001145833333333332</v>
      </c>
      <c r="F59" s="274">
        <v>12</v>
      </c>
      <c r="G59" s="275">
        <v>0.00359375</v>
      </c>
    </row>
    <row r="60" spans="1:7" ht="10.5" customHeight="1">
      <c r="A60" s="427">
        <v>58</v>
      </c>
      <c r="B60" s="384">
        <v>191</v>
      </c>
      <c r="C60" s="385" t="s">
        <v>112</v>
      </c>
      <c r="D60" s="277">
        <v>0.04427083333333333</v>
      </c>
      <c r="E60" s="278"/>
      <c r="F60" s="279">
        <v>12</v>
      </c>
      <c r="G60" s="280">
        <v>0.0036892361111111106</v>
      </c>
    </row>
    <row r="61" spans="1:7" ht="10.5" customHeight="1">
      <c r="A61" s="381">
        <v>59</v>
      </c>
      <c r="B61" s="382">
        <v>189</v>
      </c>
      <c r="C61" s="383" t="s">
        <v>192</v>
      </c>
      <c r="D61" s="272">
        <v>0.024513888888888887</v>
      </c>
      <c r="E61" s="273">
        <v>3.472222222222765E-05</v>
      </c>
      <c r="F61" s="274">
        <v>6.2</v>
      </c>
      <c r="G61" s="275">
        <v>0.003953853046594982</v>
      </c>
    </row>
    <row r="62" spans="1:7" ht="10.5" customHeight="1">
      <c r="A62" s="427">
        <v>60</v>
      </c>
      <c r="B62" s="382">
        <v>197</v>
      </c>
      <c r="C62" s="383" t="s">
        <v>193</v>
      </c>
      <c r="D62" s="272">
        <v>0.024548611111111115</v>
      </c>
      <c r="E62" s="273">
        <v>0.00016203703703703345</v>
      </c>
      <c r="F62" s="274">
        <v>6.2</v>
      </c>
      <c r="G62" s="275">
        <v>0.003959453405017922</v>
      </c>
    </row>
    <row r="63" spans="1:7" ht="10.5" customHeight="1">
      <c r="A63" s="427">
        <v>61</v>
      </c>
      <c r="B63" s="386">
        <v>188</v>
      </c>
      <c r="C63" s="436" t="s">
        <v>194</v>
      </c>
      <c r="D63" s="293">
        <v>0.024710648148148148</v>
      </c>
      <c r="E63" s="273"/>
      <c r="F63" s="274">
        <v>6.2</v>
      </c>
      <c r="G63" s="275">
        <v>0.0039855884109916365</v>
      </c>
    </row>
    <row r="64" spans="1:7" ht="10.5" customHeight="1">
      <c r="A64" s="427">
        <v>62</v>
      </c>
      <c r="B64" s="386">
        <v>1</v>
      </c>
      <c r="C64" s="436" t="s">
        <v>187</v>
      </c>
      <c r="D64" s="293">
        <v>0.01357638888888889</v>
      </c>
      <c r="E64" s="273">
        <v>0.0013425925925925931</v>
      </c>
      <c r="F64" s="274">
        <v>6</v>
      </c>
      <c r="G64" s="275">
        <v>0.0022627314814814815</v>
      </c>
    </row>
    <row r="65" spans="1:7" ht="10.5" customHeight="1">
      <c r="A65" s="427">
        <v>63</v>
      </c>
      <c r="B65" s="387">
        <v>909</v>
      </c>
      <c r="C65" s="435" t="s">
        <v>188</v>
      </c>
      <c r="D65" s="298">
        <v>0.014918981481481483</v>
      </c>
      <c r="E65" s="273">
        <v>0.0009953703703703704</v>
      </c>
      <c r="F65" s="279">
        <v>6</v>
      </c>
      <c r="G65" s="280">
        <v>0.002486496913580247</v>
      </c>
    </row>
    <row r="66" spans="1:7" ht="10.5" customHeight="1">
      <c r="A66" s="427">
        <v>64</v>
      </c>
      <c r="B66" s="387">
        <v>194</v>
      </c>
      <c r="C66" s="435" t="s">
        <v>179</v>
      </c>
      <c r="D66" s="298">
        <v>0.015914351851851853</v>
      </c>
      <c r="E66" s="273">
        <v>0.0002083333333333312</v>
      </c>
      <c r="F66" s="279">
        <v>6</v>
      </c>
      <c r="G66" s="280">
        <v>0.002652391975308642</v>
      </c>
    </row>
    <row r="67" spans="1:7" ht="10.5" customHeight="1">
      <c r="A67" s="427">
        <v>65</v>
      </c>
      <c r="B67" s="387">
        <v>196</v>
      </c>
      <c r="C67" s="435" t="s">
        <v>181</v>
      </c>
      <c r="D67" s="293">
        <v>0.016122685185185184</v>
      </c>
      <c r="E67" s="273">
        <v>0.0001041666666666656</v>
      </c>
      <c r="F67" s="274">
        <v>6</v>
      </c>
      <c r="G67" s="275">
        <v>0.002687114197530864</v>
      </c>
    </row>
    <row r="68" spans="1:7" ht="10.5" customHeight="1">
      <c r="A68" s="427">
        <v>66</v>
      </c>
      <c r="B68" s="387">
        <v>185</v>
      </c>
      <c r="C68" s="435" t="s">
        <v>153</v>
      </c>
      <c r="D68" s="293">
        <v>0.01622685185185185</v>
      </c>
      <c r="E68" s="273">
        <v>0.0006597222222222247</v>
      </c>
      <c r="F68" s="274">
        <v>6</v>
      </c>
      <c r="G68" s="275">
        <v>0.002704475308641975</v>
      </c>
    </row>
    <row r="69" spans="1:7" ht="10.5" customHeight="1">
      <c r="A69" s="427">
        <v>67</v>
      </c>
      <c r="B69" s="387">
        <v>167</v>
      </c>
      <c r="C69" s="435" t="s">
        <v>154</v>
      </c>
      <c r="D69" s="298">
        <v>0.016886574074074075</v>
      </c>
      <c r="E69" s="273">
        <v>0.0007986111111111076</v>
      </c>
      <c r="F69" s="279">
        <v>6</v>
      </c>
      <c r="G69" s="280">
        <v>0.002814429012345679</v>
      </c>
    </row>
    <row r="70" spans="1:7" ht="10.5" customHeight="1">
      <c r="A70" s="427">
        <v>68</v>
      </c>
      <c r="B70" s="387">
        <v>188</v>
      </c>
      <c r="C70" s="435" t="s">
        <v>104</v>
      </c>
      <c r="D70" s="277">
        <v>0.017685185185185182</v>
      </c>
      <c r="E70" s="273">
        <v>0.00041666666666666935</v>
      </c>
      <c r="F70" s="279">
        <v>6</v>
      </c>
      <c r="G70" s="280">
        <v>0.0029475308641975302</v>
      </c>
    </row>
    <row r="71" spans="1:7" ht="10.5" customHeight="1">
      <c r="A71" s="427">
        <v>69</v>
      </c>
      <c r="B71" s="386">
        <v>189</v>
      </c>
      <c r="C71" s="436" t="s">
        <v>88</v>
      </c>
      <c r="D71" s="293">
        <v>0.01810185185185185</v>
      </c>
      <c r="E71" s="273">
        <v>3.472222222222071E-05</v>
      </c>
      <c r="F71" s="274">
        <v>6</v>
      </c>
      <c r="G71" s="275">
        <v>0.003016975308641975</v>
      </c>
    </row>
    <row r="72" spans="1:7" ht="10.5" customHeight="1">
      <c r="A72" s="427">
        <v>70</v>
      </c>
      <c r="B72" s="387">
        <v>188</v>
      </c>
      <c r="C72" s="435" t="s">
        <v>190</v>
      </c>
      <c r="D72" s="298">
        <v>0.018136574074074072</v>
      </c>
      <c r="E72" s="273">
        <v>0.00034722222222222446</v>
      </c>
      <c r="F72" s="279">
        <v>6</v>
      </c>
      <c r="G72" s="280">
        <v>0.003022762345679012</v>
      </c>
    </row>
    <row r="73" spans="1:7" ht="10.5" customHeight="1">
      <c r="A73" s="427">
        <v>71</v>
      </c>
      <c r="B73" s="387">
        <v>192</v>
      </c>
      <c r="C73" s="435" t="s">
        <v>31</v>
      </c>
      <c r="D73" s="298">
        <v>0.018483796296296297</v>
      </c>
      <c r="E73" s="273">
        <v>0.00028935185185185314</v>
      </c>
      <c r="F73" s="279">
        <v>6</v>
      </c>
      <c r="G73" s="280">
        <v>0.003080632716049383</v>
      </c>
    </row>
    <row r="74" spans="1:7" ht="10.5" customHeight="1">
      <c r="A74" s="427">
        <v>72</v>
      </c>
      <c r="B74" s="387">
        <v>169</v>
      </c>
      <c r="C74" s="435" t="s">
        <v>158</v>
      </c>
      <c r="D74" s="277">
        <v>0.01877314814814815</v>
      </c>
      <c r="E74" s="273">
        <v>0.000439814814814813</v>
      </c>
      <c r="F74" s="279">
        <v>6</v>
      </c>
      <c r="G74" s="280">
        <v>0.0031288580246913583</v>
      </c>
    </row>
    <row r="75" spans="1:7" ht="10.5" customHeight="1">
      <c r="A75" s="427">
        <v>73</v>
      </c>
      <c r="B75" s="382">
        <v>185</v>
      </c>
      <c r="C75" s="383" t="s">
        <v>186</v>
      </c>
      <c r="D75" s="272">
        <v>0.019212962962962963</v>
      </c>
      <c r="E75" s="273">
        <v>0.00016203703703703692</v>
      </c>
      <c r="F75" s="274">
        <v>6</v>
      </c>
      <c r="G75" s="275">
        <v>0.0032021604938271605</v>
      </c>
    </row>
    <row r="76" spans="1:7" ht="10.5" customHeight="1">
      <c r="A76" s="427">
        <v>74</v>
      </c>
      <c r="B76" s="387">
        <v>198</v>
      </c>
      <c r="C76" s="435" t="s">
        <v>147</v>
      </c>
      <c r="D76" s="293">
        <v>0.019375</v>
      </c>
      <c r="E76" s="273">
        <v>0.0009837962962962951</v>
      </c>
      <c r="F76" s="274">
        <v>6</v>
      </c>
      <c r="G76" s="275">
        <v>0.0032291666666666666</v>
      </c>
    </row>
    <row r="77" spans="1:7" ht="10.5" customHeight="1">
      <c r="A77" s="427">
        <v>75</v>
      </c>
      <c r="B77" s="387">
        <v>198</v>
      </c>
      <c r="C77" s="435" t="s">
        <v>185</v>
      </c>
      <c r="D77" s="293">
        <v>0.020358796296296295</v>
      </c>
      <c r="E77" s="273">
        <v>0.000613425925925927</v>
      </c>
      <c r="F77" s="274">
        <v>6</v>
      </c>
      <c r="G77" s="275">
        <v>0.0033931327160493826</v>
      </c>
    </row>
    <row r="78" spans="1:7" ht="10.5" customHeight="1">
      <c r="A78" s="427">
        <v>76</v>
      </c>
      <c r="B78" s="387">
        <v>162</v>
      </c>
      <c r="C78" s="435" t="s">
        <v>30</v>
      </c>
      <c r="D78" s="293">
        <v>0.020972222222222222</v>
      </c>
      <c r="E78" s="273">
        <v>0.000532407407407405</v>
      </c>
      <c r="F78" s="274">
        <v>6</v>
      </c>
      <c r="G78" s="275">
        <v>0.0034953703703703705</v>
      </c>
    </row>
    <row r="79" spans="1:7" ht="10.5" customHeight="1">
      <c r="A79" s="431">
        <v>77</v>
      </c>
      <c r="B79" s="437">
        <v>910</v>
      </c>
      <c r="C79" s="438" t="s">
        <v>189</v>
      </c>
      <c r="D79" s="409">
        <v>0.021504629629629627</v>
      </c>
      <c r="E79" s="392">
        <v>0.0001273148148148162</v>
      </c>
      <c r="F79" s="393">
        <v>6</v>
      </c>
      <c r="G79" s="394">
        <v>0.0035841049382716044</v>
      </c>
    </row>
    <row r="80" spans="1:7" ht="10.5" customHeight="1">
      <c r="A80" s="427">
        <v>78</v>
      </c>
      <c r="B80" s="387">
        <v>184</v>
      </c>
      <c r="C80" s="435" t="s">
        <v>164</v>
      </c>
      <c r="D80" s="293">
        <v>0.021631944444444443</v>
      </c>
      <c r="E80" s="273">
        <v>0.00032407407407407385</v>
      </c>
      <c r="F80" s="274">
        <v>6</v>
      </c>
      <c r="G80" s="275">
        <v>0.0036053240740740737</v>
      </c>
    </row>
    <row r="81" spans="1:7" ht="10.5" customHeight="1">
      <c r="A81" s="427">
        <v>79</v>
      </c>
      <c r="B81" s="387">
        <v>171</v>
      </c>
      <c r="C81" s="435" t="s">
        <v>166</v>
      </c>
      <c r="D81" s="293">
        <v>0.021956018518518517</v>
      </c>
      <c r="E81" s="273">
        <v>0.0013310185185185196</v>
      </c>
      <c r="F81" s="274">
        <v>6</v>
      </c>
      <c r="G81" s="275">
        <v>0.003659336419753086</v>
      </c>
    </row>
    <row r="82" spans="1:7" ht="10.5" customHeight="1">
      <c r="A82" s="427">
        <v>80</v>
      </c>
      <c r="B82" s="387">
        <v>192</v>
      </c>
      <c r="C82" s="435" t="s">
        <v>170</v>
      </c>
      <c r="D82" s="293">
        <v>0.023287037037037037</v>
      </c>
      <c r="E82" s="273">
        <v>0.0018055555555555568</v>
      </c>
      <c r="F82" s="274">
        <v>6</v>
      </c>
      <c r="G82" s="275">
        <v>0.003881172839506173</v>
      </c>
    </row>
    <row r="83" spans="1:7" ht="10.5" customHeight="1">
      <c r="A83" s="427">
        <v>81</v>
      </c>
      <c r="B83" s="387">
        <v>197</v>
      </c>
      <c r="C83" s="435" t="s">
        <v>184</v>
      </c>
      <c r="D83" s="277">
        <v>0.025092592592592593</v>
      </c>
      <c r="E83" s="370">
        <v>0.002430555555555554</v>
      </c>
      <c r="F83" s="279">
        <v>6</v>
      </c>
      <c r="G83" s="275">
        <v>0.004182098765432099</v>
      </c>
    </row>
    <row r="84" spans="1:7" ht="10.5" customHeight="1" thickBot="1">
      <c r="A84" s="434">
        <v>82</v>
      </c>
      <c r="B84" s="439">
        <v>200</v>
      </c>
      <c r="C84" s="440" t="s">
        <v>91</v>
      </c>
      <c r="D84" s="276">
        <v>0.027523148148148147</v>
      </c>
      <c r="E84" s="369">
        <v>6.800925925925926</v>
      </c>
      <c r="F84" s="312">
        <v>6</v>
      </c>
      <c r="G84" s="313">
        <v>0.0045871913580246915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8"/>
  <sheetViews>
    <sheetView workbookViewId="0" topLeftCell="A1">
      <selection activeCell="A1" sqref="A1"/>
    </sheetView>
  </sheetViews>
  <sheetFormatPr defaultColWidth="9.00390625" defaultRowHeight="12.75"/>
  <cols>
    <col min="2" max="2" width="11.00390625" style="0" customWidth="1"/>
    <col min="3" max="3" width="29.875" style="0" customWidth="1"/>
  </cols>
  <sheetData>
    <row r="1" ht="13.5" thickBot="1">
      <c r="A1" s="340" t="s">
        <v>203</v>
      </c>
    </row>
    <row r="2" spans="1:3" ht="13.5" thickBot="1">
      <c r="A2" s="207" t="s">
        <v>3</v>
      </c>
      <c r="B2" s="208" t="s">
        <v>64</v>
      </c>
      <c r="C2" s="94" t="s">
        <v>0</v>
      </c>
    </row>
    <row r="3" spans="1:3" ht="15" customHeight="1">
      <c r="A3" s="205">
        <v>1</v>
      </c>
      <c r="B3" s="206">
        <v>821</v>
      </c>
      <c r="C3" s="112" t="s">
        <v>10</v>
      </c>
    </row>
    <row r="4" spans="1:3" ht="15" customHeight="1">
      <c r="A4" s="9">
        <f aca="true" t="shared" si="0" ref="A4:A67">A3+1</f>
        <v>2</v>
      </c>
      <c r="B4" s="30">
        <v>686</v>
      </c>
      <c r="C4" s="8" t="s">
        <v>77</v>
      </c>
    </row>
    <row r="5" spans="1:3" ht="15" customHeight="1">
      <c r="A5" s="9">
        <f t="shared" si="0"/>
        <v>3</v>
      </c>
      <c r="B5" s="30">
        <v>487</v>
      </c>
      <c r="C5" s="8" t="s">
        <v>9</v>
      </c>
    </row>
    <row r="6" spans="1:3" ht="15" customHeight="1">
      <c r="A6" s="9">
        <f t="shared" si="0"/>
        <v>4</v>
      </c>
      <c r="B6" s="30">
        <v>876</v>
      </c>
      <c r="C6" s="8" t="s">
        <v>139</v>
      </c>
    </row>
    <row r="7" spans="1:3" ht="15" customHeight="1">
      <c r="A7" s="9">
        <f t="shared" si="0"/>
        <v>5</v>
      </c>
      <c r="B7" s="30">
        <v>828</v>
      </c>
      <c r="C7" s="8" t="s">
        <v>104</v>
      </c>
    </row>
    <row r="8" spans="1:3" ht="15" customHeight="1">
      <c r="A8" s="9">
        <f t="shared" si="0"/>
        <v>6</v>
      </c>
      <c r="B8" s="30">
        <v>861</v>
      </c>
      <c r="C8" s="8" t="s">
        <v>105</v>
      </c>
    </row>
    <row r="9" spans="1:3" ht="15" customHeight="1">
      <c r="A9" s="9">
        <f t="shared" si="0"/>
        <v>7</v>
      </c>
      <c r="B9" s="30">
        <v>474</v>
      </c>
      <c r="C9" s="8" t="s">
        <v>17</v>
      </c>
    </row>
    <row r="10" spans="1:3" ht="15" customHeight="1">
      <c r="A10" s="9">
        <f t="shared" si="0"/>
        <v>8</v>
      </c>
      <c r="B10" s="30">
        <v>882</v>
      </c>
      <c r="C10" s="8" t="s">
        <v>35</v>
      </c>
    </row>
    <row r="11" spans="1:3" ht="15" customHeight="1">
      <c r="A11" s="9">
        <f t="shared" si="0"/>
        <v>9</v>
      </c>
      <c r="B11" s="30">
        <v>471</v>
      </c>
      <c r="C11" s="8" t="s">
        <v>33</v>
      </c>
    </row>
    <row r="12" spans="1:3" ht="15" customHeight="1">
      <c r="A12" s="9">
        <f t="shared" si="0"/>
        <v>10</v>
      </c>
      <c r="B12" s="30">
        <v>872</v>
      </c>
      <c r="C12" s="8" t="s">
        <v>38</v>
      </c>
    </row>
    <row r="13" spans="1:3" ht="15" customHeight="1">
      <c r="A13" s="9">
        <f t="shared" si="0"/>
        <v>11</v>
      </c>
      <c r="B13" s="30">
        <v>814</v>
      </c>
      <c r="C13" s="8" t="s">
        <v>31</v>
      </c>
    </row>
    <row r="14" spans="1:3" ht="15" customHeight="1">
      <c r="A14" s="9">
        <f t="shared" si="0"/>
        <v>12</v>
      </c>
      <c r="B14" s="30">
        <v>817</v>
      </c>
      <c r="C14" s="8" t="s">
        <v>14</v>
      </c>
    </row>
    <row r="15" spans="1:3" ht="15" customHeight="1">
      <c r="A15" s="9">
        <f t="shared" si="0"/>
        <v>13</v>
      </c>
      <c r="B15" s="30">
        <v>454</v>
      </c>
      <c r="C15" s="8" t="s">
        <v>37</v>
      </c>
    </row>
    <row r="16" spans="1:3" ht="15" customHeight="1">
      <c r="A16" s="9">
        <f t="shared" si="0"/>
        <v>14</v>
      </c>
      <c r="B16" s="30">
        <v>468</v>
      </c>
      <c r="C16" s="69" t="s">
        <v>39</v>
      </c>
    </row>
    <row r="17" spans="1:3" ht="15" customHeight="1">
      <c r="A17" s="9">
        <f t="shared" si="0"/>
        <v>15</v>
      </c>
      <c r="B17" s="30">
        <v>472</v>
      </c>
      <c r="C17" s="8" t="s">
        <v>34</v>
      </c>
    </row>
    <row r="18" spans="1:3" ht="15" customHeight="1">
      <c r="A18" s="9">
        <f t="shared" si="0"/>
        <v>16</v>
      </c>
      <c r="B18" s="31">
        <v>493</v>
      </c>
      <c r="C18" s="11" t="s">
        <v>32</v>
      </c>
    </row>
    <row r="19" spans="1:3" ht="15" customHeight="1">
      <c r="A19" s="9">
        <f t="shared" si="0"/>
        <v>17</v>
      </c>
      <c r="B19" s="30">
        <v>888</v>
      </c>
      <c r="C19" s="8" t="s">
        <v>29</v>
      </c>
    </row>
    <row r="20" spans="1:3" ht="15" customHeight="1">
      <c r="A20" s="9">
        <f t="shared" si="0"/>
        <v>18</v>
      </c>
      <c r="B20" s="30">
        <v>826</v>
      </c>
      <c r="C20" s="8" t="s">
        <v>88</v>
      </c>
    </row>
    <row r="21" spans="1:3" ht="15" customHeight="1">
      <c r="A21" s="9">
        <f t="shared" si="0"/>
        <v>19</v>
      </c>
      <c r="B21" s="30">
        <v>868</v>
      </c>
      <c r="C21" s="8" t="s">
        <v>41</v>
      </c>
    </row>
    <row r="22" spans="1:3" ht="15" customHeight="1">
      <c r="A22" s="9">
        <f t="shared" si="0"/>
        <v>20</v>
      </c>
      <c r="B22" s="30">
        <v>834</v>
      </c>
      <c r="C22" s="69" t="s">
        <v>108</v>
      </c>
    </row>
    <row r="23" spans="1:3" ht="15" customHeight="1">
      <c r="A23" s="9">
        <f t="shared" si="0"/>
        <v>21</v>
      </c>
      <c r="B23" s="30">
        <v>689</v>
      </c>
      <c r="C23" s="69" t="s">
        <v>49</v>
      </c>
    </row>
    <row r="24" spans="1:3" ht="15" customHeight="1">
      <c r="A24" s="9">
        <f t="shared" si="0"/>
        <v>22</v>
      </c>
      <c r="B24" s="30">
        <v>862</v>
      </c>
      <c r="C24" s="69" t="s">
        <v>109</v>
      </c>
    </row>
    <row r="25" spans="1:3" ht="15" customHeight="1">
      <c r="A25" s="9">
        <f t="shared" si="0"/>
        <v>23</v>
      </c>
      <c r="B25" s="30">
        <v>875</v>
      </c>
      <c r="C25" s="8" t="s">
        <v>36</v>
      </c>
    </row>
    <row r="26" spans="1:3" ht="15" customHeight="1">
      <c r="A26" s="9">
        <f t="shared" si="0"/>
        <v>24</v>
      </c>
      <c r="B26" s="30">
        <v>306</v>
      </c>
      <c r="C26" s="69" t="s">
        <v>44</v>
      </c>
    </row>
    <row r="27" spans="1:3" ht="15" customHeight="1">
      <c r="A27" s="9">
        <f t="shared" si="0"/>
        <v>25</v>
      </c>
      <c r="B27" s="31">
        <v>879</v>
      </c>
      <c r="C27" s="11" t="s">
        <v>50</v>
      </c>
    </row>
    <row r="28" spans="1:3" ht="15" customHeight="1">
      <c r="A28" s="232">
        <f t="shared" si="0"/>
        <v>26</v>
      </c>
      <c r="B28" s="30">
        <v>847</v>
      </c>
      <c r="C28" s="146" t="s">
        <v>110</v>
      </c>
    </row>
    <row r="29" spans="1:3" ht="15" customHeight="1">
      <c r="A29" s="9">
        <f t="shared" si="0"/>
        <v>27</v>
      </c>
      <c r="B29" s="30">
        <v>848</v>
      </c>
      <c r="C29" s="146" t="s">
        <v>111</v>
      </c>
    </row>
    <row r="30" spans="1:3" ht="15" customHeight="1">
      <c r="A30" s="9">
        <f t="shared" si="0"/>
        <v>28</v>
      </c>
      <c r="B30" s="30">
        <v>865</v>
      </c>
      <c r="C30" s="146" t="s">
        <v>124</v>
      </c>
    </row>
    <row r="31" spans="1:3" ht="15" customHeight="1">
      <c r="A31" s="9">
        <f t="shared" si="0"/>
        <v>29</v>
      </c>
      <c r="B31" s="30">
        <v>870</v>
      </c>
      <c r="C31" s="146" t="s">
        <v>63</v>
      </c>
    </row>
    <row r="32" spans="1:3" ht="15" customHeight="1">
      <c r="A32" s="9">
        <f t="shared" si="0"/>
        <v>30</v>
      </c>
      <c r="B32" s="30">
        <v>490</v>
      </c>
      <c r="C32" s="146" t="s">
        <v>53</v>
      </c>
    </row>
    <row r="33" spans="1:3" ht="15" customHeight="1">
      <c r="A33" s="9">
        <f t="shared" si="0"/>
        <v>31</v>
      </c>
      <c r="B33" s="30">
        <v>869</v>
      </c>
      <c r="C33" s="146" t="s">
        <v>115</v>
      </c>
    </row>
    <row r="34" spans="1:3" ht="15" customHeight="1">
      <c r="A34" s="9">
        <f t="shared" si="0"/>
        <v>32</v>
      </c>
      <c r="B34" s="30">
        <v>853</v>
      </c>
      <c r="C34" s="146" t="s">
        <v>58</v>
      </c>
    </row>
    <row r="35" spans="1:3" ht="15" customHeight="1">
      <c r="A35" s="9">
        <f t="shared" si="0"/>
        <v>33</v>
      </c>
      <c r="B35" s="183">
        <v>887</v>
      </c>
      <c r="C35" s="146" t="s">
        <v>112</v>
      </c>
    </row>
    <row r="36" spans="1:3" ht="15" customHeight="1">
      <c r="A36" s="225">
        <f t="shared" si="0"/>
        <v>34</v>
      </c>
      <c r="B36" s="31">
        <v>880</v>
      </c>
      <c r="C36" s="11" t="s">
        <v>61</v>
      </c>
    </row>
    <row r="37" spans="1:3" ht="15" customHeight="1">
      <c r="A37" s="232">
        <f t="shared" si="0"/>
        <v>35</v>
      </c>
      <c r="B37" s="183">
        <v>867</v>
      </c>
      <c r="C37" s="146" t="s">
        <v>82</v>
      </c>
    </row>
    <row r="38" spans="1:3" ht="15" customHeight="1" thickBot="1">
      <c r="A38" s="247">
        <f t="shared" si="0"/>
        <v>36</v>
      </c>
      <c r="B38" s="32">
        <v>881</v>
      </c>
      <c r="C38" s="12" t="s">
        <v>62</v>
      </c>
    </row>
    <row r="39" spans="1:3" ht="15" customHeight="1">
      <c r="A39" s="223">
        <f t="shared" si="0"/>
        <v>37</v>
      </c>
      <c r="B39" s="221">
        <v>486</v>
      </c>
      <c r="C39" s="222" t="s">
        <v>7</v>
      </c>
    </row>
    <row r="40" spans="1:3" ht="15" customHeight="1">
      <c r="A40" s="223">
        <f t="shared" si="0"/>
        <v>38</v>
      </c>
      <c r="B40" s="235">
        <v>864</v>
      </c>
      <c r="C40" s="228" t="s">
        <v>107</v>
      </c>
    </row>
    <row r="41" spans="1:3" ht="15" customHeight="1">
      <c r="A41" s="223">
        <f t="shared" si="0"/>
        <v>39</v>
      </c>
      <c r="B41" s="229">
        <v>491</v>
      </c>
      <c r="C41" s="231" t="s">
        <v>51</v>
      </c>
    </row>
    <row r="42" spans="1:3" ht="15" customHeight="1">
      <c r="A42" s="234">
        <f t="shared" si="0"/>
        <v>40</v>
      </c>
      <c r="B42" s="226">
        <v>891</v>
      </c>
      <c r="C42" s="179" t="s">
        <v>125</v>
      </c>
    </row>
    <row r="43" spans="1:3" ht="15" customHeight="1">
      <c r="A43" s="224">
        <f t="shared" si="0"/>
        <v>41</v>
      </c>
      <c r="B43" s="227">
        <v>878</v>
      </c>
      <c r="C43" s="219" t="s">
        <v>90</v>
      </c>
    </row>
    <row r="44" spans="1:3" ht="15" customHeight="1">
      <c r="A44" s="224">
        <f t="shared" si="0"/>
        <v>42</v>
      </c>
      <c r="B44" s="226">
        <v>825</v>
      </c>
      <c r="C44" s="179" t="s">
        <v>127</v>
      </c>
    </row>
    <row r="45" spans="1:3" ht="15" customHeight="1">
      <c r="A45" s="223">
        <f t="shared" si="0"/>
        <v>43</v>
      </c>
      <c r="B45" s="235">
        <v>863</v>
      </c>
      <c r="C45" s="228" t="s">
        <v>116</v>
      </c>
    </row>
    <row r="46" spans="1:3" ht="15" customHeight="1" thickBot="1">
      <c r="A46" s="248">
        <f t="shared" si="0"/>
        <v>44</v>
      </c>
      <c r="B46" s="244">
        <v>855</v>
      </c>
      <c r="C46" s="249" t="s">
        <v>42</v>
      </c>
    </row>
    <row r="47" spans="1:3" ht="15" customHeight="1">
      <c r="A47" s="250">
        <f t="shared" si="0"/>
        <v>45</v>
      </c>
      <c r="B47" s="251">
        <v>849</v>
      </c>
      <c r="C47" s="252" t="s">
        <v>48</v>
      </c>
    </row>
    <row r="48" spans="1:3" ht="15" customHeight="1">
      <c r="A48" s="203">
        <f t="shared" si="0"/>
        <v>46</v>
      </c>
      <c r="B48" s="253">
        <v>479</v>
      </c>
      <c r="C48" s="254" t="s">
        <v>11</v>
      </c>
    </row>
    <row r="49" spans="1:3" ht="15" customHeight="1">
      <c r="A49" s="188">
        <f t="shared" si="0"/>
        <v>47</v>
      </c>
      <c r="B49" s="189">
        <v>884</v>
      </c>
      <c r="C49" s="190" t="s">
        <v>16</v>
      </c>
    </row>
    <row r="50" spans="1:3" ht="15" customHeight="1">
      <c r="A50" s="188">
        <f t="shared" si="0"/>
        <v>48</v>
      </c>
      <c r="B50" s="255">
        <v>455</v>
      </c>
      <c r="C50" s="256" t="s">
        <v>86</v>
      </c>
    </row>
    <row r="51" spans="1:3" ht="15" customHeight="1">
      <c r="A51" s="188">
        <f t="shared" si="0"/>
        <v>49</v>
      </c>
      <c r="B51" s="255">
        <v>478</v>
      </c>
      <c r="C51" s="190" t="s">
        <v>56</v>
      </c>
    </row>
    <row r="52" spans="1:3" ht="15" customHeight="1">
      <c r="A52" s="188">
        <f t="shared" si="0"/>
        <v>50</v>
      </c>
      <c r="B52" s="261">
        <v>874</v>
      </c>
      <c r="C52" s="262" t="s">
        <v>113</v>
      </c>
    </row>
    <row r="53" spans="1:3" ht="15" customHeight="1" thickBot="1">
      <c r="A53" s="241">
        <f t="shared" si="0"/>
        <v>51</v>
      </c>
      <c r="B53" s="260">
        <v>495</v>
      </c>
      <c r="C53" s="192" t="s">
        <v>12</v>
      </c>
    </row>
    <row r="54" spans="1:3" ht="15" customHeight="1">
      <c r="A54" s="240">
        <f t="shared" si="0"/>
        <v>52</v>
      </c>
      <c r="B54" s="242">
        <v>475</v>
      </c>
      <c r="C54" s="243" t="s">
        <v>28</v>
      </c>
    </row>
    <row r="55" spans="1:3" ht="15" customHeight="1">
      <c r="A55" s="188">
        <f t="shared" si="0"/>
        <v>53</v>
      </c>
      <c r="B55" s="189">
        <v>873</v>
      </c>
      <c r="C55" s="190" t="s">
        <v>85</v>
      </c>
    </row>
    <row r="56" spans="1:3" ht="15" customHeight="1" thickBot="1">
      <c r="A56" s="241">
        <f t="shared" si="0"/>
        <v>54</v>
      </c>
      <c r="B56" s="191">
        <v>469</v>
      </c>
      <c r="C56" s="263" t="s">
        <v>57</v>
      </c>
    </row>
    <row r="57" spans="1:3" ht="15" customHeight="1">
      <c r="A57" s="203">
        <f t="shared" si="0"/>
        <v>55</v>
      </c>
      <c r="B57" s="201">
        <v>481</v>
      </c>
      <c r="C57" s="202" t="s">
        <v>13</v>
      </c>
    </row>
    <row r="58" spans="1:3" ht="15" customHeight="1">
      <c r="A58" s="203">
        <f t="shared" si="0"/>
        <v>56</v>
      </c>
      <c r="B58" s="251">
        <v>885</v>
      </c>
      <c r="C58" s="252" t="s">
        <v>106</v>
      </c>
    </row>
    <row r="59" spans="1:3" ht="15" customHeight="1">
      <c r="A59" s="188">
        <f t="shared" si="0"/>
        <v>57</v>
      </c>
      <c r="B59" s="255">
        <v>877</v>
      </c>
      <c r="C59" s="256" t="s">
        <v>89</v>
      </c>
    </row>
    <row r="60" spans="1:3" ht="15" customHeight="1" thickBot="1">
      <c r="A60" s="193">
        <f t="shared" si="0"/>
        <v>58</v>
      </c>
      <c r="B60" s="257">
        <v>871</v>
      </c>
      <c r="C60" s="258" t="s">
        <v>46</v>
      </c>
    </row>
    <row r="61" spans="1:3" ht="15" customHeight="1">
      <c r="A61" s="240">
        <f t="shared" si="0"/>
        <v>59</v>
      </c>
      <c r="B61" s="242">
        <v>892</v>
      </c>
      <c r="C61" s="243" t="s">
        <v>130</v>
      </c>
    </row>
    <row r="62" spans="1:3" ht="15" customHeight="1">
      <c r="A62" s="196">
        <f t="shared" si="0"/>
        <v>60</v>
      </c>
      <c r="B62" s="197">
        <v>899</v>
      </c>
      <c r="C62" s="198" t="s">
        <v>135</v>
      </c>
    </row>
    <row r="63" spans="1:3" ht="15" customHeight="1">
      <c r="A63" s="187">
        <f t="shared" si="0"/>
        <v>61</v>
      </c>
      <c r="B63" s="236">
        <v>470</v>
      </c>
      <c r="C63" s="238" t="s">
        <v>123</v>
      </c>
    </row>
    <row r="64" spans="1:3" ht="15" customHeight="1">
      <c r="A64" s="188">
        <f t="shared" si="0"/>
        <v>62</v>
      </c>
      <c r="B64" s="255">
        <v>886</v>
      </c>
      <c r="C64" s="259" t="s">
        <v>30</v>
      </c>
    </row>
    <row r="65" spans="1:3" ht="15" customHeight="1">
      <c r="A65" s="188">
        <f t="shared" si="0"/>
        <v>63</v>
      </c>
      <c r="B65" s="255">
        <v>854</v>
      </c>
      <c r="C65" s="259" t="s">
        <v>52</v>
      </c>
    </row>
    <row r="66" spans="1:3" ht="15" customHeight="1">
      <c r="A66" s="196">
        <f t="shared" si="0"/>
        <v>64</v>
      </c>
      <c r="B66" s="197">
        <v>889</v>
      </c>
      <c r="C66" s="198" t="s">
        <v>126</v>
      </c>
    </row>
    <row r="67" spans="1:3" ht="15" customHeight="1" thickBot="1">
      <c r="A67" s="193">
        <f t="shared" si="0"/>
        <v>65</v>
      </c>
      <c r="B67" s="237">
        <v>883</v>
      </c>
      <c r="C67" s="239" t="s">
        <v>91</v>
      </c>
    </row>
    <row r="68" spans="1:3" ht="15" customHeight="1">
      <c r="A68" s="196">
        <f aca="true" t="shared" si="1" ref="A68:A88">A67+1</f>
        <v>66</v>
      </c>
      <c r="B68" s="199">
        <v>453</v>
      </c>
      <c r="C68" s="200" t="s">
        <v>147</v>
      </c>
    </row>
    <row r="69" spans="1:3" ht="15" customHeight="1">
      <c r="A69" s="187">
        <f t="shared" si="1"/>
        <v>67</v>
      </c>
      <c r="B69" s="194">
        <v>408</v>
      </c>
      <c r="C69" s="195" t="s">
        <v>148</v>
      </c>
    </row>
    <row r="70" spans="1:3" ht="15" customHeight="1">
      <c r="A70" s="187">
        <f t="shared" si="1"/>
        <v>68</v>
      </c>
      <c r="B70" s="194">
        <v>900</v>
      </c>
      <c r="C70" s="195" t="s">
        <v>129</v>
      </c>
    </row>
    <row r="71" spans="1:3" ht="15" customHeight="1">
      <c r="A71" s="187">
        <f t="shared" si="1"/>
        <v>69</v>
      </c>
      <c r="B71" s="189">
        <v>894</v>
      </c>
      <c r="C71" s="190" t="s">
        <v>132</v>
      </c>
    </row>
    <row r="72" spans="1:3" ht="15" customHeight="1">
      <c r="A72" s="187">
        <f t="shared" si="1"/>
        <v>70</v>
      </c>
      <c r="B72" s="194">
        <v>467</v>
      </c>
      <c r="C72" s="195" t="s">
        <v>121</v>
      </c>
    </row>
    <row r="73" spans="1:3" ht="15" customHeight="1">
      <c r="A73" s="188">
        <f t="shared" si="1"/>
        <v>71</v>
      </c>
      <c r="B73" s="194">
        <v>896</v>
      </c>
      <c r="C73" s="190" t="s">
        <v>133</v>
      </c>
    </row>
    <row r="74" spans="1:3" ht="15" customHeight="1">
      <c r="A74" s="203">
        <f t="shared" si="1"/>
        <v>72</v>
      </c>
      <c r="B74" s="199">
        <v>890</v>
      </c>
      <c r="C74" s="202" t="s">
        <v>122</v>
      </c>
    </row>
    <row r="75" spans="1:3" ht="15" customHeight="1">
      <c r="A75" s="203">
        <f t="shared" si="1"/>
        <v>73</v>
      </c>
      <c r="B75" s="220">
        <v>895</v>
      </c>
      <c r="C75" s="198" t="s">
        <v>131</v>
      </c>
    </row>
    <row r="76" spans="1:3" ht="15" customHeight="1">
      <c r="A76" s="203">
        <f t="shared" si="1"/>
        <v>74</v>
      </c>
      <c r="B76" s="194">
        <v>897</v>
      </c>
      <c r="C76" s="190" t="s">
        <v>134</v>
      </c>
    </row>
    <row r="77" spans="1:3" ht="15" customHeight="1">
      <c r="A77" s="203">
        <f t="shared" si="1"/>
        <v>75</v>
      </c>
      <c r="B77" s="245">
        <v>898</v>
      </c>
      <c r="C77" s="246" t="s">
        <v>136</v>
      </c>
    </row>
    <row r="78" spans="1:3" ht="15" customHeight="1">
      <c r="A78" s="188">
        <f t="shared" si="1"/>
        <v>76</v>
      </c>
      <c r="B78" s="194">
        <v>901</v>
      </c>
      <c r="C78" s="190" t="s">
        <v>137</v>
      </c>
    </row>
    <row r="79" spans="1:3" ht="15" customHeight="1">
      <c r="A79" s="188">
        <f t="shared" si="1"/>
        <v>77</v>
      </c>
      <c r="B79" s="194">
        <v>497</v>
      </c>
      <c r="C79" s="190" t="s">
        <v>146</v>
      </c>
    </row>
    <row r="80" spans="1:3" ht="15" customHeight="1">
      <c r="A80" s="188">
        <f t="shared" si="1"/>
        <v>78</v>
      </c>
      <c r="B80" s="194">
        <v>878</v>
      </c>
      <c r="C80" s="230" t="s">
        <v>78</v>
      </c>
    </row>
    <row r="81" spans="1:3" ht="15" customHeight="1">
      <c r="A81" s="188">
        <f t="shared" si="1"/>
        <v>79</v>
      </c>
      <c r="B81" s="194">
        <v>698</v>
      </c>
      <c r="C81" s="190" t="s">
        <v>45</v>
      </c>
    </row>
    <row r="82" spans="1:3" ht="15" customHeight="1">
      <c r="A82" s="188">
        <f t="shared" si="1"/>
        <v>80</v>
      </c>
      <c r="B82" s="194">
        <v>904</v>
      </c>
      <c r="C82" s="190" t="s">
        <v>140</v>
      </c>
    </row>
    <row r="83" spans="1:3" ht="15" customHeight="1">
      <c r="A83" s="188">
        <f t="shared" si="1"/>
        <v>81</v>
      </c>
      <c r="B83" s="194"/>
      <c r="C83" s="190" t="s">
        <v>114</v>
      </c>
    </row>
    <row r="84" spans="1:3" ht="15" customHeight="1">
      <c r="A84" s="188">
        <f t="shared" si="1"/>
        <v>82</v>
      </c>
      <c r="B84" s="194">
        <v>906</v>
      </c>
      <c r="C84" s="190" t="s">
        <v>141</v>
      </c>
    </row>
    <row r="85" spans="1:3" ht="15" customHeight="1">
      <c r="A85" s="203">
        <f t="shared" si="1"/>
        <v>83</v>
      </c>
      <c r="B85" s="220">
        <v>905</v>
      </c>
      <c r="C85" s="198" t="s">
        <v>142</v>
      </c>
    </row>
    <row r="86" spans="1:3" ht="15" customHeight="1">
      <c r="A86" s="203">
        <f t="shared" si="1"/>
        <v>84</v>
      </c>
      <c r="B86" s="189">
        <v>902</v>
      </c>
      <c r="C86" s="190" t="s">
        <v>143</v>
      </c>
    </row>
    <row r="87" spans="1:3" ht="15" customHeight="1">
      <c r="A87" s="203">
        <f t="shared" si="1"/>
        <v>85</v>
      </c>
      <c r="B87" s="197">
        <v>903</v>
      </c>
      <c r="C87" s="198" t="s">
        <v>144</v>
      </c>
    </row>
    <row r="88" spans="1:3" ht="15" customHeight="1" thickBot="1">
      <c r="A88" s="203">
        <f t="shared" si="1"/>
        <v>86</v>
      </c>
      <c r="B88" s="191">
        <v>200</v>
      </c>
      <c r="C88" s="192" t="s">
        <v>149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E2" sqref="E2"/>
    </sheetView>
  </sheetViews>
  <sheetFormatPr defaultColWidth="9.00390625" defaultRowHeight="12.75"/>
  <cols>
    <col min="1" max="1" width="5.875" style="79" customWidth="1"/>
    <col min="3" max="3" width="28.125" style="0" customWidth="1"/>
    <col min="4" max="4" width="13.25390625" style="0" customWidth="1"/>
    <col min="5" max="5" width="15.00390625" style="0" customWidth="1"/>
    <col min="6" max="6" width="12.625" style="0" customWidth="1"/>
  </cols>
  <sheetData>
    <row r="1" ht="17.25" thickBot="1">
      <c r="B1" s="99" t="s">
        <v>95</v>
      </c>
    </row>
    <row r="2" spans="1:6" ht="21.75" thickBot="1">
      <c r="A2" s="101" t="s">
        <v>96</v>
      </c>
      <c r="B2" s="100" t="s">
        <v>64</v>
      </c>
      <c r="C2" s="97" t="s">
        <v>0</v>
      </c>
      <c r="D2" s="95" t="s">
        <v>83</v>
      </c>
      <c r="E2" s="95" t="s">
        <v>68</v>
      </c>
      <c r="F2" s="96" t="s">
        <v>5</v>
      </c>
    </row>
    <row r="3" spans="1:6" ht="16.5" customHeight="1">
      <c r="A3" s="102">
        <v>1</v>
      </c>
      <c r="B3" s="92">
        <v>12</v>
      </c>
      <c r="C3" s="93" t="s">
        <v>54</v>
      </c>
      <c r="D3" s="14">
        <v>0.1599074074074074</v>
      </c>
      <c r="E3" s="15">
        <v>42.2</v>
      </c>
      <c r="F3" s="22">
        <v>0.003789275057047568</v>
      </c>
    </row>
    <row r="4" spans="1:6" ht="16.5" customHeight="1">
      <c r="A4" s="102">
        <v>2</v>
      </c>
      <c r="B4" s="31">
        <v>26</v>
      </c>
      <c r="C4" s="11" t="s">
        <v>59</v>
      </c>
      <c r="D4" s="14">
        <v>0.1619675925925926</v>
      </c>
      <c r="E4" s="15">
        <v>42.2</v>
      </c>
      <c r="F4" s="22">
        <v>0.003838094611198877</v>
      </c>
    </row>
    <row r="5" spans="1:6" ht="16.5" customHeight="1">
      <c r="A5" s="102">
        <v>3</v>
      </c>
      <c r="B5" s="31">
        <v>11</v>
      </c>
      <c r="C5" s="11" t="s">
        <v>55</v>
      </c>
      <c r="D5" s="14">
        <v>0.17261574074074074</v>
      </c>
      <c r="E5" s="15">
        <v>42.2</v>
      </c>
      <c r="F5" s="22">
        <v>0.0040904203967000174</v>
      </c>
    </row>
    <row r="6" spans="1:6" ht="16.5" customHeight="1">
      <c r="A6" s="102">
        <v>4</v>
      </c>
      <c r="B6" s="31">
        <v>13</v>
      </c>
      <c r="C6" s="73" t="s">
        <v>60</v>
      </c>
      <c r="D6" s="14">
        <v>0.1864583333333333</v>
      </c>
      <c r="E6" s="15">
        <v>42.2</v>
      </c>
      <c r="F6" s="22">
        <v>0.0044184439178515</v>
      </c>
    </row>
    <row r="7" spans="1:6" ht="16.5" customHeight="1" thickBot="1">
      <c r="A7" s="103">
        <v>5</v>
      </c>
      <c r="B7" s="32">
        <v>43</v>
      </c>
      <c r="C7" s="12" t="s">
        <v>61</v>
      </c>
      <c r="D7" s="70">
        <v>0.1940625</v>
      </c>
      <c r="E7" s="71">
        <v>42.2</v>
      </c>
      <c r="F7" s="72">
        <v>0.004598637440758293</v>
      </c>
    </row>
    <row r="9" ht="17.25" thickBot="1">
      <c r="B9" s="98" t="s">
        <v>97</v>
      </c>
    </row>
    <row r="10" spans="1:6" ht="21.75" thickBot="1">
      <c r="A10" s="89" t="s">
        <v>96</v>
      </c>
      <c r="B10" s="114" t="s">
        <v>64</v>
      </c>
      <c r="C10" s="94" t="s">
        <v>0</v>
      </c>
      <c r="D10" s="95" t="s">
        <v>83</v>
      </c>
      <c r="E10" s="95" t="s">
        <v>68</v>
      </c>
      <c r="F10" s="96" t="s">
        <v>5</v>
      </c>
    </row>
    <row r="11" spans="1:6" ht="12.75">
      <c r="A11" s="110">
        <v>1</v>
      </c>
      <c r="B11" s="111">
        <v>2</v>
      </c>
      <c r="C11" s="112" t="s">
        <v>7</v>
      </c>
      <c r="D11" s="113">
        <v>0.10773148148148148</v>
      </c>
      <c r="E11" s="43">
        <v>42.2</v>
      </c>
      <c r="F11" s="44">
        <v>0.002552878708091978</v>
      </c>
    </row>
    <row r="12" spans="1:6" ht="12.75">
      <c r="A12" s="82">
        <f>A11+1</f>
        <v>2</v>
      </c>
      <c r="B12" s="10">
        <v>1</v>
      </c>
      <c r="C12" s="8" t="s">
        <v>8</v>
      </c>
      <c r="D12" s="104">
        <v>0.10819444444444444</v>
      </c>
      <c r="E12" s="45">
        <v>42.2</v>
      </c>
      <c r="F12" s="46">
        <v>0.0025638493944181145</v>
      </c>
    </row>
    <row r="13" spans="1:6" ht="12.75">
      <c r="A13" s="82">
        <f aca="true" t="shared" si="0" ref="A13:A29">A12+1</f>
        <v>3</v>
      </c>
      <c r="B13" s="10">
        <v>20</v>
      </c>
      <c r="C13" s="8" t="s">
        <v>10</v>
      </c>
      <c r="D13" s="104">
        <v>0.11478009259259261</v>
      </c>
      <c r="E13" s="45">
        <v>42.2</v>
      </c>
      <c r="F13" s="46">
        <v>0.002719907407407408</v>
      </c>
    </row>
    <row r="14" spans="1:6" ht="12.75">
      <c r="A14" s="82">
        <f t="shared" si="0"/>
        <v>4</v>
      </c>
      <c r="B14" s="10">
        <v>35</v>
      </c>
      <c r="C14" s="8" t="s">
        <v>9</v>
      </c>
      <c r="D14" s="104">
        <v>0.11641203703703702</v>
      </c>
      <c r="E14" s="45">
        <v>42.2</v>
      </c>
      <c r="F14" s="46">
        <v>0.0027585790767070384</v>
      </c>
    </row>
    <row r="15" spans="1:6" ht="12.75">
      <c r="A15" s="82">
        <f t="shared" si="0"/>
        <v>5</v>
      </c>
      <c r="B15" s="10">
        <v>17</v>
      </c>
      <c r="C15" s="8" t="s">
        <v>11</v>
      </c>
      <c r="D15" s="104">
        <v>0.11949074074074074</v>
      </c>
      <c r="E15" s="45">
        <v>42.2</v>
      </c>
      <c r="F15" s="46">
        <v>0.002831534140775847</v>
      </c>
    </row>
    <row r="16" spans="1:6" ht="12.75">
      <c r="A16" s="82">
        <f t="shared" si="0"/>
        <v>6</v>
      </c>
      <c r="B16" s="10">
        <v>16</v>
      </c>
      <c r="C16" s="8" t="s">
        <v>13</v>
      </c>
      <c r="D16" s="104">
        <v>0.12282407407407409</v>
      </c>
      <c r="E16" s="45">
        <v>42.2</v>
      </c>
      <c r="F16" s="46">
        <v>0.0029105230823240303</v>
      </c>
    </row>
    <row r="17" spans="1:6" ht="12.75">
      <c r="A17" s="82">
        <f t="shared" si="0"/>
        <v>7</v>
      </c>
      <c r="B17" s="10">
        <v>21</v>
      </c>
      <c r="C17" s="8" t="s">
        <v>14</v>
      </c>
      <c r="D17" s="104">
        <v>0.12502314814814813</v>
      </c>
      <c r="E17" s="45">
        <v>42.2</v>
      </c>
      <c r="F17" s="46">
        <v>0.0029626338423731783</v>
      </c>
    </row>
    <row r="18" spans="1:6" ht="12.75">
      <c r="A18" s="82">
        <f t="shared" si="0"/>
        <v>8</v>
      </c>
      <c r="B18" s="10">
        <v>36</v>
      </c>
      <c r="C18" s="8" t="s">
        <v>15</v>
      </c>
      <c r="D18" s="104">
        <v>0.12814814814814815</v>
      </c>
      <c r="E18" s="45">
        <v>42.2</v>
      </c>
      <c r="F18" s="46">
        <v>0.0030366859750746004</v>
      </c>
    </row>
    <row r="19" spans="1:6" ht="12.75">
      <c r="A19" s="82">
        <f t="shared" si="0"/>
        <v>9</v>
      </c>
      <c r="B19" s="10">
        <v>32</v>
      </c>
      <c r="C19" s="8" t="s">
        <v>31</v>
      </c>
      <c r="D19" s="104">
        <v>0.13221064814814815</v>
      </c>
      <c r="E19" s="45">
        <v>42.2</v>
      </c>
      <c r="F19" s="46">
        <v>0.003132953747586449</v>
      </c>
    </row>
    <row r="20" spans="1:6" ht="12.75">
      <c r="A20" s="82">
        <f t="shared" si="0"/>
        <v>10</v>
      </c>
      <c r="B20" s="10">
        <v>37</v>
      </c>
      <c r="C20" s="8" t="s">
        <v>30</v>
      </c>
      <c r="D20" s="104">
        <v>0.13333333333333333</v>
      </c>
      <c r="E20" s="45">
        <v>42.2</v>
      </c>
      <c r="F20" s="46">
        <v>0.00315955766192733</v>
      </c>
    </row>
    <row r="21" spans="1:6" ht="12.75">
      <c r="A21" s="82">
        <f t="shared" si="0"/>
        <v>11</v>
      </c>
      <c r="B21" s="10">
        <v>31</v>
      </c>
      <c r="C21" s="8" t="s">
        <v>33</v>
      </c>
      <c r="D21" s="104">
        <v>0.13350694444444444</v>
      </c>
      <c r="E21" s="45">
        <v>42.2</v>
      </c>
      <c r="F21" s="46">
        <v>0.003163671669299631</v>
      </c>
    </row>
    <row r="22" spans="1:6" ht="12.75">
      <c r="A22" s="82">
        <f t="shared" si="0"/>
        <v>12</v>
      </c>
      <c r="B22" s="10">
        <v>7</v>
      </c>
      <c r="C22" s="69" t="s">
        <v>52</v>
      </c>
      <c r="D22" s="104">
        <v>0.1409375</v>
      </c>
      <c r="E22" s="45">
        <v>42.2</v>
      </c>
      <c r="F22" s="46">
        <v>0.003339751184834123</v>
      </c>
    </row>
    <row r="23" spans="1:6" ht="12.75">
      <c r="A23" s="82">
        <f t="shared" si="0"/>
        <v>13</v>
      </c>
      <c r="B23" s="10">
        <v>22</v>
      </c>
      <c r="C23" s="8" t="s">
        <v>39</v>
      </c>
      <c r="D23" s="104">
        <v>0.1423726851851852</v>
      </c>
      <c r="E23" s="45">
        <v>42.2</v>
      </c>
      <c r="F23" s="46">
        <v>0.0033737603124451465</v>
      </c>
    </row>
    <row r="24" spans="1:6" ht="12.75">
      <c r="A24" s="82">
        <f t="shared" si="0"/>
        <v>14</v>
      </c>
      <c r="B24" s="10">
        <v>15</v>
      </c>
      <c r="C24" s="8" t="s">
        <v>40</v>
      </c>
      <c r="D24" s="104">
        <v>0.14366898148148147</v>
      </c>
      <c r="E24" s="45">
        <v>42.2</v>
      </c>
      <c r="F24" s="46">
        <v>0.0034044782341583284</v>
      </c>
    </row>
    <row r="25" spans="1:6" ht="12.75">
      <c r="A25" s="82">
        <f t="shared" si="0"/>
        <v>15</v>
      </c>
      <c r="B25" s="10">
        <v>8</v>
      </c>
      <c r="C25" s="8" t="s">
        <v>48</v>
      </c>
      <c r="D25" s="104">
        <v>0.14417824074074073</v>
      </c>
      <c r="E25" s="45">
        <v>42.2</v>
      </c>
      <c r="F25" s="46">
        <v>0.0034165459891170786</v>
      </c>
    </row>
    <row r="26" spans="1:6" ht="12.75">
      <c r="A26" s="82">
        <f t="shared" si="0"/>
        <v>16</v>
      </c>
      <c r="B26" s="10">
        <v>54</v>
      </c>
      <c r="C26" s="8" t="s">
        <v>46</v>
      </c>
      <c r="D26" s="104">
        <v>0.14439814814814814</v>
      </c>
      <c r="E26" s="45">
        <v>42.2</v>
      </c>
      <c r="F26" s="46">
        <v>0.0034217570651219934</v>
      </c>
    </row>
    <row r="27" spans="1:6" ht="12.75">
      <c r="A27" s="82">
        <f t="shared" si="0"/>
        <v>17</v>
      </c>
      <c r="B27" s="10">
        <v>14</v>
      </c>
      <c r="C27" s="8" t="s">
        <v>43</v>
      </c>
      <c r="D27" s="104">
        <v>0.1499537037037037</v>
      </c>
      <c r="E27" s="45">
        <v>42.2</v>
      </c>
      <c r="F27" s="46">
        <v>0.0035534053010356326</v>
      </c>
    </row>
    <row r="28" spans="1:6" ht="12.75">
      <c r="A28" s="82">
        <f t="shared" si="0"/>
        <v>18</v>
      </c>
      <c r="B28" s="10">
        <v>24</v>
      </c>
      <c r="C28" s="8" t="s">
        <v>47</v>
      </c>
      <c r="D28" s="104">
        <v>0.15032407407407405</v>
      </c>
      <c r="E28" s="45">
        <v>42.2</v>
      </c>
      <c r="F28" s="46">
        <v>0.0035621818500965415</v>
      </c>
    </row>
    <row r="29" spans="1:6" ht="13.5" thickBot="1">
      <c r="A29" s="84">
        <f t="shared" si="0"/>
        <v>19</v>
      </c>
      <c r="B29" s="105">
        <v>23</v>
      </c>
      <c r="C29" s="106" t="s">
        <v>57</v>
      </c>
      <c r="D29" s="107">
        <v>0.17047453703703702</v>
      </c>
      <c r="E29" s="108">
        <v>42.2</v>
      </c>
      <c r="F29" s="109">
        <v>0.004039680972441635</v>
      </c>
    </row>
    <row r="31" ht="17.25" thickBot="1">
      <c r="B31" s="98" t="s">
        <v>98</v>
      </c>
    </row>
    <row r="32" spans="1:6" ht="21.75" thickBot="1">
      <c r="A32" s="89" t="s">
        <v>96</v>
      </c>
      <c r="B32" s="114" t="s">
        <v>64</v>
      </c>
      <c r="C32" s="94" t="s">
        <v>0</v>
      </c>
      <c r="D32" s="95" t="s">
        <v>83</v>
      </c>
      <c r="E32" s="95" t="s">
        <v>68</v>
      </c>
      <c r="F32" s="96" t="s">
        <v>5</v>
      </c>
    </row>
    <row r="33" spans="1:6" ht="12.75">
      <c r="A33" s="110">
        <v>1</v>
      </c>
      <c r="B33" s="111">
        <v>56</v>
      </c>
      <c r="C33" s="112" t="s">
        <v>28</v>
      </c>
      <c r="D33" s="113">
        <v>0.12108796296296297</v>
      </c>
      <c r="E33" s="43">
        <v>42.2</v>
      </c>
      <c r="F33" s="44">
        <v>0.002869383008601018</v>
      </c>
    </row>
    <row r="34" spans="1:6" ht="12.75">
      <c r="A34" s="82">
        <f aca="true" t="shared" si="1" ref="A34:A39">A33+1</f>
        <v>2</v>
      </c>
      <c r="B34" s="10">
        <v>4</v>
      </c>
      <c r="C34" s="8" t="s">
        <v>34</v>
      </c>
      <c r="D34" s="104">
        <v>0.13207175925925924</v>
      </c>
      <c r="E34" s="45">
        <v>42.2</v>
      </c>
      <c r="F34" s="46">
        <v>0.0031296625416886072</v>
      </c>
    </row>
    <row r="35" spans="1:6" ht="12.75">
      <c r="A35" s="82">
        <f t="shared" si="1"/>
        <v>3</v>
      </c>
      <c r="B35" s="10">
        <v>3</v>
      </c>
      <c r="C35" s="8" t="s">
        <v>37</v>
      </c>
      <c r="D35" s="104">
        <v>0.13318287037037038</v>
      </c>
      <c r="E35" s="45">
        <v>42.2</v>
      </c>
      <c r="F35" s="46">
        <v>0.003155992188871336</v>
      </c>
    </row>
    <row r="36" spans="1:6" ht="12.75">
      <c r="A36" s="82">
        <f t="shared" si="1"/>
        <v>4</v>
      </c>
      <c r="B36" s="10">
        <v>46</v>
      </c>
      <c r="C36" s="8" t="s">
        <v>36</v>
      </c>
      <c r="D36" s="104">
        <v>0.1378587962962963</v>
      </c>
      <c r="E36" s="45">
        <v>42.2</v>
      </c>
      <c r="F36" s="46">
        <v>0.003266796120765315</v>
      </c>
    </row>
    <row r="37" spans="1:6" ht="12.75">
      <c r="A37" s="82">
        <f t="shared" si="1"/>
        <v>5</v>
      </c>
      <c r="B37" s="10">
        <v>25</v>
      </c>
      <c r="C37" s="8" t="s">
        <v>41</v>
      </c>
      <c r="D37" s="104">
        <v>0.13892361111111112</v>
      </c>
      <c r="E37" s="45">
        <v>42.2</v>
      </c>
      <c r="F37" s="46">
        <v>0.003292028699315429</v>
      </c>
    </row>
    <row r="38" spans="1:6" ht="12.75">
      <c r="A38" s="82">
        <f t="shared" si="1"/>
        <v>6</v>
      </c>
      <c r="B38" s="10">
        <v>55</v>
      </c>
      <c r="C38" s="8" t="s">
        <v>45</v>
      </c>
      <c r="D38" s="104">
        <v>0.15903935185185186</v>
      </c>
      <c r="E38" s="45">
        <v>42.2</v>
      </c>
      <c r="F38" s="46">
        <v>0.0037687050201860627</v>
      </c>
    </row>
    <row r="39" spans="1:6" ht="13.5" thickBot="1">
      <c r="A39" s="84">
        <f t="shared" si="1"/>
        <v>7</v>
      </c>
      <c r="B39" s="105">
        <v>19</v>
      </c>
      <c r="C39" s="115" t="s">
        <v>56</v>
      </c>
      <c r="D39" s="107">
        <v>0.1688425925925926</v>
      </c>
      <c r="E39" s="108">
        <v>42.2</v>
      </c>
      <c r="F39" s="109">
        <v>0.004001009303142004</v>
      </c>
    </row>
    <row r="41" ht="17.25" thickBot="1">
      <c r="B41" s="98" t="s">
        <v>99</v>
      </c>
    </row>
    <row r="42" spans="1:6" ht="21.75" thickBot="1">
      <c r="A42" s="89" t="s">
        <v>96</v>
      </c>
      <c r="B42" s="114" t="s">
        <v>64</v>
      </c>
      <c r="C42" s="94" t="s">
        <v>0</v>
      </c>
      <c r="D42" s="95" t="s">
        <v>83</v>
      </c>
      <c r="E42" s="95" t="s">
        <v>68</v>
      </c>
      <c r="F42" s="96" t="s">
        <v>5</v>
      </c>
    </row>
    <row r="43" spans="1:6" ht="12.75">
      <c r="A43" s="110">
        <v>1</v>
      </c>
      <c r="B43" s="111">
        <v>2</v>
      </c>
      <c r="C43" s="112" t="s">
        <v>7</v>
      </c>
      <c r="D43" s="113">
        <v>0.10773148148148148</v>
      </c>
      <c r="E43" s="43">
        <v>42.2</v>
      </c>
      <c r="F43" s="44">
        <v>0.002552878708091978</v>
      </c>
    </row>
    <row r="44" spans="1:6" ht="12.75">
      <c r="A44" s="82">
        <f>A43+1</f>
        <v>2</v>
      </c>
      <c r="B44" s="10">
        <v>35</v>
      </c>
      <c r="C44" s="8" t="s">
        <v>9</v>
      </c>
      <c r="D44" s="104">
        <v>0.11641203703703702</v>
      </c>
      <c r="E44" s="45">
        <v>42.2</v>
      </c>
      <c r="F44" s="46">
        <v>0.0027585790767070384</v>
      </c>
    </row>
    <row r="45" spans="1:6" ht="12.75">
      <c r="A45" s="82">
        <f aca="true" t="shared" si="2" ref="A45:A58">A44+1</f>
        <v>3</v>
      </c>
      <c r="B45" s="10">
        <v>17</v>
      </c>
      <c r="C45" s="8" t="s">
        <v>11</v>
      </c>
      <c r="D45" s="104">
        <v>0.11949074074074074</v>
      </c>
      <c r="E45" s="45">
        <v>42.2</v>
      </c>
      <c r="F45" s="46">
        <v>0.002831534140775847</v>
      </c>
    </row>
    <row r="46" spans="1:6" ht="12.75">
      <c r="A46" s="82">
        <f t="shared" si="2"/>
        <v>4</v>
      </c>
      <c r="B46" s="10">
        <v>56</v>
      </c>
      <c r="C46" s="8" t="s">
        <v>28</v>
      </c>
      <c r="D46" s="104">
        <v>0.12108796296296297</v>
      </c>
      <c r="E46" s="45">
        <v>42.2</v>
      </c>
      <c r="F46" s="46">
        <v>0.002869383008601018</v>
      </c>
    </row>
    <row r="47" spans="1:6" ht="12.75">
      <c r="A47" s="82">
        <f t="shared" si="2"/>
        <v>5</v>
      </c>
      <c r="B47" s="10">
        <v>16</v>
      </c>
      <c r="C47" s="8" t="s">
        <v>13</v>
      </c>
      <c r="D47" s="104">
        <v>0.12282407407407409</v>
      </c>
      <c r="E47" s="45">
        <v>42.2</v>
      </c>
      <c r="F47" s="46">
        <v>0.0029105230823240303</v>
      </c>
    </row>
    <row r="48" spans="1:6" ht="12.75">
      <c r="A48" s="82">
        <f t="shared" si="2"/>
        <v>6</v>
      </c>
      <c r="B48" s="10">
        <v>4</v>
      </c>
      <c r="C48" s="8" t="s">
        <v>34</v>
      </c>
      <c r="D48" s="104">
        <v>0.13207175925925924</v>
      </c>
      <c r="E48" s="45">
        <v>42.2</v>
      </c>
      <c r="F48" s="46">
        <v>0.0031296625416886072</v>
      </c>
    </row>
    <row r="49" spans="1:6" ht="12.75">
      <c r="A49" s="82">
        <f t="shared" si="2"/>
        <v>7</v>
      </c>
      <c r="B49" s="10">
        <v>32</v>
      </c>
      <c r="C49" s="8" t="s">
        <v>31</v>
      </c>
      <c r="D49" s="104">
        <v>0.13221064814814815</v>
      </c>
      <c r="E49" s="45">
        <v>42.2</v>
      </c>
      <c r="F49" s="46">
        <v>0.003132953747586449</v>
      </c>
    </row>
    <row r="50" spans="1:6" ht="12.75">
      <c r="A50" s="82">
        <f t="shared" si="2"/>
        <v>8</v>
      </c>
      <c r="B50" s="10">
        <v>3</v>
      </c>
      <c r="C50" s="8" t="s">
        <v>37</v>
      </c>
      <c r="D50" s="104">
        <v>0.13318287037037038</v>
      </c>
      <c r="E50" s="45">
        <v>42.2</v>
      </c>
      <c r="F50" s="46">
        <v>0.003155992188871336</v>
      </c>
    </row>
    <row r="51" spans="1:6" ht="12.75">
      <c r="A51" s="82">
        <f t="shared" si="2"/>
        <v>9</v>
      </c>
      <c r="B51" s="10">
        <v>37</v>
      </c>
      <c r="C51" s="8" t="s">
        <v>30</v>
      </c>
      <c r="D51" s="104">
        <v>0.13333333333333333</v>
      </c>
      <c r="E51" s="45">
        <v>42.2</v>
      </c>
      <c r="F51" s="46">
        <v>0.00315955766192733</v>
      </c>
    </row>
    <row r="52" spans="1:6" ht="12.75">
      <c r="A52" s="82">
        <f t="shared" si="2"/>
        <v>10</v>
      </c>
      <c r="B52" s="10">
        <v>31</v>
      </c>
      <c r="C52" s="8" t="s">
        <v>33</v>
      </c>
      <c r="D52" s="104">
        <v>0.13350694444444444</v>
      </c>
      <c r="E52" s="45">
        <v>42.2</v>
      </c>
      <c r="F52" s="46">
        <v>0.003163671669299631</v>
      </c>
    </row>
    <row r="53" spans="1:6" ht="12.75">
      <c r="A53" s="82">
        <f t="shared" si="2"/>
        <v>11</v>
      </c>
      <c r="B53" s="10">
        <v>25</v>
      </c>
      <c r="C53" s="8" t="s">
        <v>41</v>
      </c>
      <c r="D53" s="104">
        <v>0.13892361111111112</v>
      </c>
      <c r="E53" s="45">
        <v>42.2</v>
      </c>
      <c r="F53" s="46">
        <v>0.003292028699315429</v>
      </c>
    </row>
    <row r="54" spans="1:6" ht="12.75">
      <c r="A54" s="82">
        <f t="shared" si="2"/>
        <v>12</v>
      </c>
      <c r="B54" s="10">
        <v>7</v>
      </c>
      <c r="C54" s="69" t="s">
        <v>52</v>
      </c>
      <c r="D54" s="104">
        <v>0.1409375</v>
      </c>
      <c r="E54" s="45">
        <v>42.2</v>
      </c>
      <c r="F54" s="46">
        <v>0.003339751184834123</v>
      </c>
    </row>
    <row r="55" spans="1:6" ht="12.75">
      <c r="A55" s="82">
        <f t="shared" si="2"/>
        <v>13</v>
      </c>
      <c r="B55" s="10">
        <v>8</v>
      </c>
      <c r="C55" s="8" t="s">
        <v>48</v>
      </c>
      <c r="D55" s="104">
        <v>0.14417824074074073</v>
      </c>
      <c r="E55" s="45">
        <v>42.2</v>
      </c>
      <c r="F55" s="46">
        <v>0.0034165459891170786</v>
      </c>
    </row>
    <row r="56" spans="1:6" ht="13.5" thickBot="1">
      <c r="A56" s="116">
        <f t="shared" si="2"/>
        <v>14</v>
      </c>
      <c r="B56" s="117">
        <v>55</v>
      </c>
      <c r="C56" s="118" t="s">
        <v>45</v>
      </c>
      <c r="D56" s="119">
        <v>0.15903935185185186</v>
      </c>
      <c r="E56" s="120">
        <v>42.2</v>
      </c>
      <c r="F56" s="121">
        <v>0.0037687050201860627</v>
      </c>
    </row>
    <row r="57" spans="1:6" ht="15">
      <c r="A57" s="122">
        <v>1</v>
      </c>
      <c r="B57" s="123">
        <v>11</v>
      </c>
      <c r="C57" s="124" t="s">
        <v>55</v>
      </c>
      <c r="D57" s="125">
        <v>0.17261574074074074</v>
      </c>
      <c r="E57" s="126">
        <v>42.2</v>
      </c>
      <c r="F57" s="127">
        <v>0.0040904203967000174</v>
      </c>
    </row>
    <row r="58" spans="1:6" ht="15.75" thickBot="1">
      <c r="A58" s="128">
        <f t="shared" si="2"/>
        <v>2</v>
      </c>
      <c r="B58" s="129">
        <v>43</v>
      </c>
      <c r="C58" s="130" t="s">
        <v>61</v>
      </c>
      <c r="D58" s="131">
        <v>0.1940625</v>
      </c>
      <c r="E58" s="132">
        <v>42.2</v>
      </c>
      <c r="F58" s="133">
        <v>0.004598637440758293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aradoszewska</dc:creator>
  <cp:keywords/>
  <dc:description/>
  <cp:lastModifiedBy>user</cp:lastModifiedBy>
  <cp:lastPrinted>2007-02-26T06:39:59Z</cp:lastPrinted>
  <dcterms:created xsi:type="dcterms:W3CDTF">2005-01-10T06:30:14Z</dcterms:created>
  <dcterms:modified xsi:type="dcterms:W3CDTF">2008-02-11T07:02:45Z</dcterms:modified>
  <cp:category/>
  <cp:version/>
  <cp:contentType/>
  <cp:contentStatus/>
</cp:coreProperties>
</file>