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230" windowHeight="13185" activeTab="0"/>
  </bookViews>
  <sheets>
    <sheet name="Podsumowanie po 10 biegach" sheetId="1" r:id="rId1"/>
    <sheet name="Zwycięzcy cyklu" sheetId="2" r:id="rId2"/>
    <sheet name="Arkusz2" sheetId="3" r:id="rId3"/>
    <sheet name="Arkusz3" sheetId="4" r:id="rId4"/>
  </sheets>
  <definedNames>
    <definedName name="_xlnm._FilterDatabase" localSheetId="0" hidden="1">'Podsumowanie po 10 biegach'!$A$4:$W$158</definedName>
  </definedNames>
  <calcPr fullCalcOnLoad="1"/>
</workbook>
</file>

<file path=xl/sharedStrings.xml><?xml version="1.0" encoding="utf-8"?>
<sst xmlns="http://schemas.openxmlformats.org/spreadsheetml/2006/main" count="562" uniqueCount="213">
  <si>
    <t>MKL SZCZECIN</t>
  </si>
  <si>
    <t>SAWICKI KRZYSZTOF</t>
  </si>
  <si>
    <t>SZCZECIN</t>
  </si>
  <si>
    <t>ROLBIECKI MICHAŁ</t>
  </si>
  <si>
    <t>OLIMPIA BYTÓW</t>
  </si>
  <si>
    <t>WASZCZUK TOMASZ</t>
  </si>
  <si>
    <t>CHWIEDUK ANDRZEJ</t>
  </si>
  <si>
    <t>PLUTA GRZEGORZ</t>
  </si>
  <si>
    <t>DOLNA ODRA NOWE CZARNOWO</t>
  </si>
  <si>
    <t>ADAMCZYK ADAM</t>
  </si>
  <si>
    <t>POTASZNIK ARTUR</t>
  </si>
  <si>
    <t>MARATOŃCZYK TEAM SZCZECIN</t>
  </si>
  <si>
    <t>OCHOTA JERZY</t>
  </si>
  <si>
    <t>MALISZEWSKI PIOTR</t>
  </si>
  <si>
    <t xml:space="preserve">GIELO MICHAŁ </t>
  </si>
  <si>
    <t>WOLENDER TOMASZ</t>
  </si>
  <si>
    <t>SMOLINSKI STANISŁAW</t>
  </si>
  <si>
    <t>LEBOWSKI RYSZARD</t>
  </si>
  <si>
    <t xml:space="preserve">MARATOŃCZYK TEAM SZCZECIN </t>
  </si>
  <si>
    <t>POMIRKO MAREK</t>
  </si>
  <si>
    <t>BUREK ANDRZEJ</t>
  </si>
  <si>
    <t>JANISZEWSKI MIECZYSŁAW</t>
  </si>
  <si>
    <t>ŁUKAWSKI MIROSŁAW</t>
  </si>
  <si>
    <t>WARYSZAK SŁAWOMIR</t>
  </si>
  <si>
    <t>UKL ÓSEMKA POLICE</t>
  </si>
  <si>
    <t>PIETRASZKIEWICZ KORNEL</t>
  </si>
  <si>
    <t>FALTYNOWICZ BERNARD</t>
  </si>
  <si>
    <t>CENIUCH MARCIN</t>
  </si>
  <si>
    <t>GIMNAZJUM NR. 5 SZCZECIN</t>
  </si>
  <si>
    <t>KOSAKOWSKI MARIAN</t>
  </si>
  <si>
    <t>KWIATKOWSKA ANNA</t>
  </si>
  <si>
    <t>ZŁOTNIK PAWEŁ</t>
  </si>
  <si>
    <t>AZS SZCZECIN</t>
  </si>
  <si>
    <t>MATYJASZCZYK MAŁGORZATA</t>
  </si>
  <si>
    <t>WRZECIŃSKI ANDRZEJ</t>
  </si>
  <si>
    <t>GUMIENNY ANDRZEJ</t>
  </si>
  <si>
    <t>CHMIELOWIEC WŁADYSŁAW</t>
  </si>
  <si>
    <t>SZARMACH DARIUSZ</t>
  </si>
  <si>
    <t>IRCZAK PIOTR</t>
  </si>
  <si>
    <t>CARITAS SZCZECIN</t>
  </si>
  <si>
    <t>BORCIUCH ZBIGNIEW</t>
  </si>
  <si>
    <t>REUSSITE ALIVE</t>
  </si>
  <si>
    <t>LEBOWSKA HELENA</t>
  </si>
  <si>
    <t>KOSAKOWSKA BARBARA</t>
  </si>
  <si>
    <t>GIELO RYSZARD</t>
  </si>
  <si>
    <t>PISAŃSKI TADEUSZ</t>
  </si>
  <si>
    <t>PRZYŁUSKA MIROSŁAWA</t>
  </si>
  <si>
    <t>KWIATKOWSKA MAŁGORZATA</t>
  </si>
  <si>
    <t>LISZEWSKI ZYGMUNT</t>
  </si>
  <si>
    <t>MACIUSZKO BRONISŁAW</t>
  </si>
  <si>
    <t>ŁOBODZIŃSKA WANDA</t>
  </si>
  <si>
    <t>KALINOWSKI RYSZARD</t>
  </si>
  <si>
    <t>BALCERZAK ANDRZEJ</t>
  </si>
  <si>
    <t>TKKF TYTAN POLICE</t>
  </si>
  <si>
    <t>WIŚNIEASKI SZYMON</t>
  </si>
  <si>
    <t>SUMA</t>
  </si>
  <si>
    <t>ŚREDNIA</t>
  </si>
  <si>
    <t>M</t>
  </si>
  <si>
    <t>L.B.</t>
  </si>
  <si>
    <t>NAZWISKO I IMIE</t>
  </si>
  <si>
    <t>ROK UR</t>
  </si>
  <si>
    <t>KLUB/MIASTO</t>
  </si>
  <si>
    <t>CZYŻOWICZ DARIUSZ</t>
  </si>
  <si>
    <t>IRONMAN SZCZECIN</t>
  </si>
  <si>
    <t>PLATA TADEUSZ</t>
  </si>
  <si>
    <t>PIECZYŃSKI KRZYSZTOF</t>
  </si>
  <si>
    <t>KACZMAREK ROMAN</t>
  </si>
  <si>
    <t>TKKF ORKAN SZCZECIN</t>
  </si>
  <si>
    <t>MILCZARSKI PIOTR</t>
  </si>
  <si>
    <t>CHODZICKI JAN</t>
  </si>
  <si>
    <t>LECH STANISŁAW</t>
  </si>
  <si>
    <t>BIELAWSKI JERZY</t>
  </si>
  <si>
    <t>KŁODZIŃSKI KAZIMIERZ</t>
  </si>
  <si>
    <t>KOSAKOWSKI ŁUKASZ</t>
  </si>
  <si>
    <t>KRASKIEWICZ TOMASZ</t>
  </si>
  <si>
    <t>CENIUCH SYLWESTER</t>
  </si>
  <si>
    <t>ŚWIATECKI JERZY</t>
  </si>
  <si>
    <t>WOŹNIAK MARCIN</t>
  </si>
  <si>
    <t xml:space="preserve">HIRMEL GRZEGORZ </t>
  </si>
  <si>
    <t>LAZOWSKI GEORG</t>
  </si>
  <si>
    <t>NIEMCY</t>
  </si>
  <si>
    <t>RÓŻYCKI EDWARD</t>
  </si>
  <si>
    <t>RZEŹNICZAK DAWID</t>
  </si>
  <si>
    <t>KACPERSKI SŁAWOMIR</t>
  </si>
  <si>
    <t>KOWALCZYK KAMIL</t>
  </si>
  <si>
    <t>DARIUSZ IZYDOR</t>
  </si>
  <si>
    <t>KAMIŃSKA MAŁGORZATA</t>
  </si>
  <si>
    <t>KALISZ MARTA</t>
  </si>
  <si>
    <t>KLASYFIKACJA KOBIET</t>
  </si>
  <si>
    <t>DNF</t>
  </si>
  <si>
    <t>SZCZEPAŃSKI ADRIAN</t>
  </si>
  <si>
    <t>GRZEGÓRZEK PIOTR</t>
  </si>
  <si>
    <t>POKRZYWIŃSKI KRZYSZTOF</t>
  </si>
  <si>
    <t>POLICE</t>
  </si>
  <si>
    <t>BŁAŻEWICZ PAWEŁ</t>
  </si>
  <si>
    <t>GARCZEWSKI EDMUND</t>
  </si>
  <si>
    <t>SAŁAMAJ PIOTR</t>
  </si>
  <si>
    <t>MARZEC BOGDAN</t>
  </si>
  <si>
    <t>TKKF MARATOŃCZYK SZCZECIN</t>
  </si>
  <si>
    <t>DZIKOWSKI MIECZYSŁAW</t>
  </si>
  <si>
    <t>DAMLJANOVIĆ MIKOŁAJ</t>
  </si>
  <si>
    <t>DERDA ROBERT</t>
  </si>
  <si>
    <t>JOGGING ŚWINOUJŚCIE</t>
  </si>
  <si>
    <t>GIECEWICZ NORBERT</t>
  </si>
  <si>
    <t>WÓJCIK JÓZEF</t>
  </si>
  <si>
    <t>MICHOŃSKI BOGDAN</t>
  </si>
  <si>
    <t>ROSIK MARCIN</t>
  </si>
  <si>
    <t>WIŚNIEWSKI CZESŁAW</t>
  </si>
  <si>
    <t xml:space="preserve">KŁODZIŃSKI PAWEŁ </t>
  </si>
  <si>
    <t>KŁODZIŃSKI  ROBERT</t>
  </si>
  <si>
    <t>KŁODZIŃSKI BARTOSZ</t>
  </si>
  <si>
    <t>KŁODZIŃSKI OSKAR</t>
  </si>
  <si>
    <t>CZERNIAWSKI KAZIMIERZ</t>
  </si>
  <si>
    <t>KŁODZIŃSKI KACPER</t>
  </si>
  <si>
    <t>KRZEPINA KRYSTYNA</t>
  </si>
  <si>
    <t>MAŚLACH AGNIESZKA</t>
  </si>
  <si>
    <t>WICHROWSKA SANDRA</t>
  </si>
  <si>
    <t>WIERZBIŃSKA AGATA</t>
  </si>
  <si>
    <t>KOŁODZIEJSKA ANITA</t>
  </si>
  <si>
    <t>ŚCIEŻKA BIEGOWA</t>
  </si>
  <si>
    <t>GRZONKA PAWEŁ</t>
  </si>
  <si>
    <t>SKÓRA MACIEJ</t>
  </si>
  <si>
    <t>SMĘDA BARTOSZ</t>
  </si>
  <si>
    <t>AKW SZCZECIN</t>
  </si>
  <si>
    <t>TECHSAN SZCZECIN</t>
  </si>
  <si>
    <t>LECH SZCZECIN</t>
  </si>
  <si>
    <t>REMBECKI MARCIN</t>
  </si>
  <si>
    <t>JW. 1743</t>
  </si>
  <si>
    <t>OLIWA DANIEL</t>
  </si>
  <si>
    <t>WESTFAL JACEK</t>
  </si>
  <si>
    <t>WŁODAREK PAULINA</t>
  </si>
  <si>
    <t>PIECHOCKI JAKUB</t>
  </si>
  <si>
    <t>BIURO PODRÓŻY AS</t>
  </si>
  <si>
    <t>DASZYŃSKI MARIUSZ</t>
  </si>
  <si>
    <t>TROCIUK ŁUKASZ</t>
  </si>
  <si>
    <t>PŁOSZCZYŃSKI IRENEUSZ</t>
  </si>
  <si>
    <t>ŚWIERCZYŃSKI BOGDAN</t>
  </si>
  <si>
    <t>KRÓLIKOWSKI WŁADYSŁAW</t>
  </si>
  <si>
    <t>MODRZEW SKWIERZYNA</t>
  </si>
  <si>
    <t>LASKOWSKI DANIEL</t>
  </si>
  <si>
    <t>WEGNERS ARTUR</t>
  </si>
  <si>
    <t>TOMASZEWSKA IZABELA</t>
  </si>
  <si>
    <t>POCIEJ BARTOSZ</t>
  </si>
  <si>
    <t>KOWALSKI CEZARY</t>
  </si>
  <si>
    <t>WRZESIEŃ SZYMON</t>
  </si>
  <si>
    <t>KOZAK DARIUSZ</t>
  </si>
  <si>
    <t>TYTONIK MAREK</t>
  </si>
  <si>
    <t>PYRYT KATARZYNA</t>
  </si>
  <si>
    <t>TYTONIK JOANNA</t>
  </si>
  <si>
    <t>ŻAK JOANNA</t>
  </si>
  <si>
    <t>MIGAŁA MICHAŁ</t>
  </si>
  <si>
    <t>ŁUKAWSKI EMIL</t>
  </si>
  <si>
    <t>KALEMBA MICHAŁ</t>
  </si>
  <si>
    <t>MŁODZIENIAK ANTONI</t>
  </si>
  <si>
    <t>KOSTRZYN N/O</t>
  </si>
  <si>
    <t>WŁODARCZAK PAWEŁ</t>
  </si>
  <si>
    <t>PIOTROWSKI ADAM</t>
  </si>
  <si>
    <t>BANDKOWSKA MAŁGORZATA</t>
  </si>
  <si>
    <t>BANDKOWSKI MAREK</t>
  </si>
  <si>
    <t>BANDKOWSKI SYLWESTER</t>
  </si>
  <si>
    <t>BARLINEK</t>
  </si>
  <si>
    <t>BALCEREK PAWEŁ</t>
  </si>
  <si>
    <t>JURKOWSKI TOMASZ</t>
  </si>
  <si>
    <t>BIERSKI ŁUKASZ</t>
  </si>
  <si>
    <t>SKĄPSKI RYSZARD</t>
  </si>
  <si>
    <t>STARGARD</t>
  </si>
  <si>
    <t>HELON RADOSŁAW</t>
  </si>
  <si>
    <t>SZCZECIN GIMNAZJUM NR 16</t>
  </si>
  <si>
    <t>WRZESZCZ TOMASZ</t>
  </si>
  <si>
    <t>ŁUBIŃSKI TOMASZ</t>
  </si>
  <si>
    <t xml:space="preserve">MALICKA JUSTYNA </t>
  </si>
  <si>
    <t>BIAŁA MAŁGORZATA</t>
  </si>
  <si>
    <t>GRYFINO</t>
  </si>
  <si>
    <t>WRZESZCZ PAULINA</t>
  </si>
  <si>
    <t>KAT.</t>
  </si>
  <si>
    <t>30-39</t>
  </si>
  <si>
    <t>40-49</t>
  </si>
  <si>
    <t>50-59</t>
  </si>
  <si>
    <t>do 29</t>
  </si>
  <si>
    <t>pon 60</t>
  </si>
  <si>
    <t>do 39</t>
  </si>
  <si>
    <t>pon 40</t>
  </si>
  <si>
    <t>M K</t>
  </si>
  <si>
    <t>KALENKO GRZEGORZ</t>
  </si>
  <si>
    <t>GAŁĘZIEWSKI PIOTR</t>
  </si>
  <si>
    <t>SOWNO</t>
  </si>
  <si>
    <t>ZAŁOM</t>
  </si>
  <si>
    <t>WYBRANIEC ŁUKASZ</t>
  </si>
  <si>
    <t>KACZMAREK MICHAŁ</t>
  </si>
  <si>
    <t>MIERZYN</t>
  </si>
  <si>
    <t xml:space="preserve">PAJKOWSKI MIROSŁAW </t>
  </si>
  <si>
    <t>ANDRZEJEWSKA MONIKA</t>
  </si>
  <si>
    <t>SOBCZAK ANNA</t>
  </si>
  <si>
    <t>JACHNIK SABINA</t>
  </si>
  <si>
    <t>KREFT SZYMON</t>
  </si>
  <si>
    <t>LIPIŃSKI PIOTR</t>
  </si>
  <si>
    <t>BIEGAJZNAMI.PL</t>
  </si>
  <si>
    <t>SZEPITOWSKI ZBIGNIEW</t>
  </si>
  <si>
    <t>KOBIETY PONAD 40 LAT</t>
  </si>
  <si>
    <t>KOBIETY DO 39 LAT</t>
  </si>
  <si>
    <t>KOBIETY Z KLUBU MARATOŃCZYK TEAM</t>
  </si>
  <si>
    <t>KLASYFIKACJA MĘŻCZYZN</t>
  </si>
  <si>
    <t>MĘŻCZYŹNI DO 29 LAT</t>
  </si>
  <si>
    <t>NAJMŁODSZY ZAWODNIK</t>
  </si>
  <si>
    <t>NAJSTARSZY ZAWODNIK</t>
  </si>
  <si>
    <t>MĘŻCZYŹNI Z KLUBU MARATOŃCZYK TEAM</t>
  </si>
  <si>
    <t>MĘŻCZYŹNI PONAD 60 LAT</t>
  </si>
  <si>
    <t>MĘŻCZYŹNI 50-59 LAT</t>
  </si>
  <si>
    <t>MĘŻCZYŹNI 40-49 LAT</t>
  </si>
  <si>
    <t>MĘŻCZYŹNI 30-39 LAT</t>
  </si>
  <si>
    <t>SUMA 5 BIEGÓW</t>
  </si>
  <si>
    <t>ZWYCIĘZCY CYKLU GRAND PRIX SZCZECINA 2007-2008 W POSZCZEGÓLNYCH KATEGORIACH</t>
  </si>
  <si>
    <t xml:space="preserve">PODSUMOWANIE KOŃCOWE GRAND PRIX SZCZECINA 2007-2008 PO DZIESIĘCIU BIEGACH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</si>
</sst>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6" fontId="1" fillId="0" borderId="0" xfId="0" applyNumberFormat="1" applyFont="1" applyBorder="1" applyAlignment="1">
      <alignment/>
    </xf>
    <xf numFmtId="46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1" fontId="1" fillId="0" borderId="0" xfId="0" applyNumberFormat="1" applyFont="1" applyBorder="1" applyAlignment="1">
      <alignment/>
    </xf>
    <xf numFmtId="46" fontId="1" fillId="0" borderId="1" xfId="0" applyNumberFormat="1" applyFont="1" applyBorder="1" applyAlignment="1">
      <alignment horizontal="center" vertical="center"/>
    </xf>
    <xf numFmtId="46" fontId="1" fillId="0" borderId="2" xfId="0" applyNumberFormat="1" applyFont="1" applyBorder="1" applyAlignment="1">
      <alignment horizontal="center" vertical="center"/>
    </xf>
    <xf numFmtId="46" fontId="1" fillId="0" borderId="3" xfId="0" applyNumberFormat="1" applyFont="1" applyBorder="1" applyAlignment="1">
      <alignment horizontal="center" vertical="center"/>
    </xf>
    <xf numFmtId="46" fontId="1" fillId="0" borderId="4" xfId="0" applyNumberFormat="1" applyFont="1" applyBorder="1" applyAlignment="1">
      <alignment horizontal="center" vertical="center"/>
    </xf>
    <xf numFmtId="46" fontId="1" fillId="0" borderId="5" xfId="0" applyNumberFormat="1" applyFont="1" applyBorder="1" applyAlignment="1">
      <alignment horizontal="center" vertical="center"/>
    </xf>
    <xf numFmtId="46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6" fontId="1" fillId="0" borderId="3" xfId="0" applyNumberFormat="1" applyFont="1" applyFill="1" applyBorder="1" applyAlignment="1">
      <alignment horizontal="center" vertical="center"/>
    </xf>
    <xf numFmtId="46" fontId="1" fillId="0" borderId="3" xfId="0" applyNumberFormat="1" applyFont="1" applyBorder="1" applyAlignment="1">
      <alignment/>
    </xf>
    <xf numFmtId="46" fontId="2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46" fontId="1" fillId="0" borderId="7" xfId="0" applyNumberFormat="1" applyFont="1" applyBorder="1" applyAlignment="1">
      <alignment horizontal="center" vertical="center"/>
    </xf>
    <xf numFmtId="46" fontId="1" fillId="0" borderId="0" xfId="0" applyNumberFormat="1" applyFont="1" applyFill="1" applyBorder="1" applyAlignment="1">
      <alignment horizontal="center" vertical="center"/>
    </xf>
    <xf numFmtId="46" fontId="1" fillId="0" borderId="0" xfId="0" applyNumberFormat="1" applyFont="1" applyFill="1" applyBorder="1" applyAlignment="1">
      <alignment/>
    </xf>
    <xf numFmtId="46" fontId="1" fillId="0" borderId="0" xfId="0" applyNumberFormat="1" applyFont="1" applyBorder="1" applyAlignment="1">
      <alignment horizontal="center" vertical="center"/>
    </xf>
    <xf numFmtId="46" fontId="1" fillId="0" borderId="8" xfId="0" applyNumberFormat="1" applyFont="1" applyBorder="1" applyAlignment="1">
      <alignment horizontal="center" vertical="center"/>
    </xf>
    <xf numFmtId="46" fontId="1" fillId="0" borderId="5" xfId="0" applyNumberFormat="1" applyFont="1" applyBorder="1" applyAlignment="1">
      <alignment/>
    </xf>
    <xf numFmtId="46" fontId="1" fillId="0" borderId="7" xfId="0" applyNumberFormat="1" applyFont="1" applyFill="1" applyBorder="1" applyAlignment="1">
      <alignment horizontal="center" vertical="center"/>
    </xf>
    <xf numFmtId="46" fontId="1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" fontId="1" fillId="0" borderId="8" xfId="0" applyNumberFormat="1" applyFont="1" applyFill="1" applyBorder="1" applyAlignment="1">
      <alignment horizontal="center"/>
    </xf>
    <xf numFmtId="46" fontId="1" fillId="0" borderId="8" xfId="0" applyNumberFormat="1" applyFont="1" applyFill="1" applyBorder="1" applyAlignment="1">
      <alignment/>
    </xf>
    <xf numFmtId="46" fontId="1" fillId="0" borderId="7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6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6" fontId="1" fillId="0" borderId="0" xfId="0" applyNumberFormat="1" applyFont="1" applyBorder="1" applyAlignment="1">
      <alignment horizontal="center" vertical="center"/>
    </xf>
    <xf numFmtId="46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46" fontId="2" fillId="0" borderId="0" xfId="0" applyNumberFormat="1" applyFont="1" applyBorder="1" applyAlignment="1">
      <alignment horizontal="center" vertical="center"/>
    </xf>
    <xf numFmtId="46" fontId="2" fillId="0" borderId="4" xfId="0" applyNumberFormat="1" applyFont="1" applyBorder="1" applyAlignment="1">
      <alignment horizontal="center" vertical="center"/>
    </xf>
    <xf numFmtId="46" fontId="2" fillId="0" borderId="3" xfId="0" applyNumberFormat="1" applyFont="1" applyBorder="1" applyAlignment="1">
      <alignment horizontal="center" vertical="center"/>
    </xf>
    <xf numFmtId="46" fontId="2" fillId="0" borderId="0" xfId="0" applyNumberFormat="1" applyFont="1" applyFill="1" applyBorder="1" applyAlignment="1">
      <alignment horizontal="center" vertical="center"/>
    </xf>
    <xf numFmtId="46" fontId="2" fillId="0" borderId="3" xfId="0" applyNumberFormat="1" applyFont="1" applyFill="1" applyBorder="1" applyAlignment="1">
      <alignment horizontal="center" vertical="center"/>
    </xf>
    <xf numFmtId="46" fontId="2" fillId="0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46" fontId="1" fillId="0" borderId="4" xfId="0" applyNumberFormat="1" applyFont="1" applyFill="1" applyBorder="1" applyAlignment="1">
      <alignment horizontal="center" vertical="center"/>
    </xf>
    <xf numFmtId="46" fontId="1" fillId="0" borderId="2" xfId="0" applyNumberFormat="1" applyFont="1" applyBorder="1" applyAlignment="1">
      <alignment horizontal="center" vertical="center"/>
    </xf>
    <xf numFmtId="46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6" fontId="1" fillId="0" borderId="0" xfId="0" applyNumberFormat="1" applyFont="1" applyFill="1" applyBorder="1" applyAlignment="1">
      <alignment horizontal="center" vertical="center"/>
    </xf>
    <xf numFmtId="46" fontId="1" fillId="0" borderId="0" xfId="0" applyNumberFormat="1" applyFont="1" applyFill="1" applyBorder="1" applyAlignment="1">
      <alignment/>
    </xf>
    <xf numFmtId="46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6" fontId="1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6" fontId="1" fillId="0" borderId="9" xfId="0" applyNumberFormat="1" applyFont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46" fontId="1" fillId="0" borderId="7" xfId="0" applyNumberFormat="1" applyFont="1" applyBorder="1" applyAlignment="1">
      <alignment horizontal="center" vertical="center"/>
    </xf>
    <xf numFmtId="46" fontId="1" fillId="0" borderId="7" xfId="0" applyNumberFormat="1" applyFont="1" applyFill="1" applyBorder="1" applyAlignment="1">
      <alignment/>
    </xf>
    <xf numFmtId="46" fontId="1" fillId="0" borderId="8" xfId="0" applyNumberFormat="1" applyFont="1" applyFill="1" applyBorder="1" applyAlignment="1">
      <alignment/>
    </xf>
    <xf numFmtId="16" fontId="1" fillId="0" borderId="10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/>
    </xf>
    <xf numFmtId="46" fontId="1" fillId="0" borderId="4" xfId="0" applyNumberFormat="1" applyFont="1" applyFill="1" applyBorder="1" applyAlignment="1">
      <alignment/>
    </xf>
    <xf numFmtId="46" fontId="1" fillId="0" borderId="4" xfId="0" applyNumberFormat="1" applyFont="1" applyBorder="1" applyAlignment="1">
      <alignment/>
    </xf>
    <xf numFmtId="46" fontId="1" fillId="0" borderId="4" xfId="0" applyNumberFormat="1" applyFont="1" applyBorder="1" applyAlignment="1">
      <alignment horizontal="center"/>
    </xf>
    <xf numFmtId="46" fontId="1" fillId="0" borderId="2" xfId="0" applyNumberFormat="1" applyFont="1" applyFill="1" applyBorder="1" applyAlignment="1">
      <alignment/>
    </xf>
    <xf numFmtId="46" fontId="1" fillId="0" borderId="6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6" fontId="1" fillId="0" borderId="8" xfId="0" applyNumberFormat="1" applyFont="1" applyBorder="1" applyAlignment="1">
      <alignment/>
    </xf>
    <xf numFmtId="46" fontId="1" fillId="0" borderId="6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" fontId="1" fillId="0" borderId="11" xfId="0" applyNumberFormat="1" applyFont="1" applyFill="1" applyBorder="1" applyAlignment="1">
      <alignment horizontal="center"/>
    </xf>
    <xf numFmtId="16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" fontId="1" fillId="0" borderId="9" xfId="0" applyNumberFormat="1" applyFont="1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16" fontId="1" fillId="0" borderId="11" xfId="0" applyNumberFormat="1" applyFont="1" applyBorder="1" applyAlignment="1">
      <alignment horizontal="center"/>
    </xf>
    <xf numFmtId="46" fontId="1" fillId="0" borderId="8" xfId="0" applyNumberFormat="1" applyFont="1" applyBorder="1" applyAlignment="1">
      <alignment/>
    </xf>
    <xf numFmtId="46" fontId="1" fillId="0" borderId="3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46" fontId="1" fillId="0" borderId="9" xfId="0" applyNumberFormat="1" applyFont="1" applyFill="1" applyBorder="1" applyAlignment="1">
      <alignment horizontal="center" vertical="center"/>
    </xf>
    <xf numFmtId="46" fontId="1" fillId="0" borderId="11" xfId="0" applyNumberFormat="1" applyFont="1" applyFill="1" applyBorder="1" applyAlignment="1">
      <alignment horizontal="center" vertical="center"/>
    </xf>
    <xf numFmtId="46" fontId="1" fillId="0" borderId="11" xfId="0" applyNumberFormat="1" applyFont="1" applyFill="1" applyBorder="1" applyAlignment="1">
      <alignment horizontal="center" vertical="center"/>
    </xf>
    <xf numFmtId="46" fontId="1" fillId="0" borderId="10" xfId="0" applyNumberFormat="1" applyFont="1" applyFill="1" applyBorder="1" applyAlignment="1">
      <alignment horizontal="center" vertical="center"/>
    </xf>
    <xf numFmtId="46" fontId="1" fillId="0" borderId="1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46" fontId="1" fillId="0" borderId="12" xfId="0" applyNumberFormat="1" applyFont="1" applyFill="1" applyBorder="1" applyAlignment="1">
      <alignment horizontal="center" vertical="center"/>
    </xf>
    <xf numFmtId="46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46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6" fontId="2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46" fontId="2" fillId="0" borderId="12" xfId="0" applyNumberFormat="1" applyFont="1" applyBorder="1" applyAlignment="1">
      <alignment horizontal="center" vertical="center"/>
    </xf>
    <xf numFmtId="46" fontId="1" fillId="0" borderId="12" xfId="0" applyNumberFormat="1" applyFont="1" applyBorder="1" applyAlignment="1">
      <alignment/>
    </xf>
    <xf numFmtId="46" fontId="1" fillId="0" borderId="12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/>
    </xf>
    <xf numFmtId="46" fontId="2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1"/>
  <sheetViews>
    <sheetView tabSelected="1" workbookViewId="0" topLeftCell="A1">
      <pane xSplit="18795" topLeftCell="Q1" activePane="topLeft" state="split"/>
      <selection pane="topLeft" activeCell="D51" sqref="D51"/>
      <selection pane="topRight" activeCell="Q1" sqref="Q1"/>
    </sheetView>
  </sheetViews>
  <sheetFormatPr defaultColWidth="9.140625" defaultRowHeight="12.75"/>
  <cols>
    <col min="1" max="2" width="4.00390625" style="1" customWidth="1"/>
    <col min="3" max="3" width="3.28125" style="1" customWidth="1"/>
    <col min="4" max="4" width="23.28125" style="2" customWidth="1"/>
    <col min="5" max="5" width="5.8515625" style="1" customWidth="1"/>
    <col min="6" max="6" width="5.28125" style="1" customWidth="1"/>
    <col min="7" max="7" width="25.00390625" style="2" customWidth="1"/>
    <col min="8" max="14" width="5.8515625" style="2" customWidth="1"/>
    <col min="15" max="17" width="5.8515625" style="72" customWidth="1"/>
    <col min="18" max="18" width="5.8515625" style="2" customWidth="1"/>
    <col min="19" max="19" width="7.00390625" style="1" customWidth="1"/>
    <col min="20" max="20" width="4.57421875" style="2" customWidth="1"/>
    <col min="21" max="16384" width="9.140625" style="2" customWidth="1"/>
  </cols>
  <sheetData>
    <row r="1" spans="3:21" ht="11.25">
      <c r="C1" s="2" t="s">
        <v>212</v>
      </c>
      <c r="D1" s="1"/>
      <c r="E1" s="2"/>
      <c r="F1" s="2"/>
      <c r="G1" s="1"/>
      <c r="H1" s="1"/>
      <c r="S1" s="2"/>
      <c r="T1" s="3"/>
      <c r="U1" s="3"/>
    </row>
    <row r="2" spans="3:23" ht="11.25">
      <c r="C2" s="2"/>
      <c r="D2" s="1"/>
      <c r="E2" s="2"/>
      <c r="F2" s="2"/>
      <c r="G2" s="1"/>
      <c r="H2" s="1"/>
      <c r="R2" s="45"/>
      <c r="S2" s="45"/>
      <c r="T2" s="45"/>
      <c r="U2" s="45"/>
      <c r="V2" s="45"/>
      <c r="W2" s="46"/>
    </row>
    <row r="3" spans="3:23" ht="11.25">
      <c r="C3" s="26" t="s">
        <v>201</v>
      </c>
      <c r="D3" s="47"/>
      <c r="E3" s="26"/>
      <c r="F3" s="26"/>
      <c r="G3" s="1"/>
      <c r="H3" s="1"/>
      <c r="R3" s="1"/>
      <c r="T3" s="3"/>
      <c r="U3" s="3"/>
      <c r="V3" s="1"/>
      <c r="W3" s="46"/>
    </row>
    <row r="4" spans="3:21" s="1" customFormat="1" ht="11.25">
      <c r="C4" s="48"/>
      <c r="O4" s="48"/>
      <c r="P4" s="48"/>
      <c r="Q4" s="48"/>
      <c r="T4" s="3"/>
      <c r="U4" s="3"/>
    </row>
    <row r="5" spans="3:19" ht="11.25">
      <c r="C5" s="92"/>
      <c r="D5" s="93"/>
      <c r="E5" s="47"/>
      <c r="G5" s="93"/>
      <c r="H5" s="48"/>
      <c r="O5" s="2"/>
      <c r="P5" s="2"/>
      <c r="Q5" s="2"/>
      <c r="S5" s="2"/>
    </row>
    <row r="6" spans="1:19" s="1" customFormat="1" ht="11.25">
      <c r="A6" s="24" t="s">
        <v>57</v>
      </c>
      <c r="B6" s="78" t="s">
        <v>182</v>
      </c>
      <c r="C6" s="78" t="s">
        <v>58</v>
      </c>
      <c r="D6" s="24" t="s">
        <v>59</v>
      </c>
      <c r="E6" s="78" t="s">
        <v>60</v>
      </c>
      <c r="F6" s="78" t="s">
        <v>174</v>
      </c>
      <c r="G6" s="25" t="s">
        <v>61</v>
      </c>
      <c r="H6" s="79">
        <v>39348</v>
      </c>
      <c r="I6" s="80">
        <v>39362</v>
      </c>
      <c r="J6" s="80">
        <v>39390</v>
      </c>
      <c r="K6" s="80">
        <v>39425</v>
      </c>
      <c r="L6" s="80">
        <v>39467</v>
      </c>
      <c r="M6" s="80">
        <v>39481</v>
      </c>
      <c r="N6" s="80">
        <v>39509</v>
      </c>
      <c r="O6" s="115">
        <v>39565</v>
      </c>
      <c r="P6" s="115">
        <v>39600</v>
      </c>
      <c r="Q6" s="84">
        <v>39621</v>
      </c>
      <c r="R6" s="78" t="s">
        <v>55</v>
      </c>
      <c r="S6" s="25" t="s">
        <v>56</v>
      </c>
    </row>
    <row r="7" spans="1:19" s="1" customFormat="1" ht="11.25">
      <c r="A7" s="99">
        <v>1</v>
      </c>
      <c r="B7" s="96">
        <v>1</v>
      </c>
      <c r="C7" s="1">
        <v>9</v>
      </c>
      <c r="D7" s="37" t="s">
        <v>5</v>
      </c>
      <c r="E7" s="1">
        <v>1980</v>
      </c>
      <c r="F7" s="1" t="s">
        <v>178</v>
      </c>
      <c r="G7" s="42" t="s">
        <v>2</v>
      </c>
      <c r="H7" s="66">
        <v>0.013206018518518518</v>
      </c>
      <c r="I7" s="65">
        <v>0.01298611111111111</v>
      </c>
      <c r="J7" s="65">
        <v>0.013217592592592593</v>
      </c>
      <c r="K7" s="29">
        <v>0.01355324074074074</v>
      </c>
      <c r="L7" s="73">
        <v>0.013310185185185187</v>
      </c>
      <c r="M7" s="65">
        <v>0.013217592592592593</v>
      </c>
      <c r="N7" s="73">
        <v>0.01324074074074074</v>
      </c>
      <c r="O7" s="73"/>
      <c r="P7" s="73">
        <v>0.013622685185185184</v>
      </c>
      <c r="Q7" s="67">
        <v>0.012905092592592591</v>
      </c>
      <c r="R7" s="31">
        <f>H7+I7+J7+M7+Q7</f>
        <v>0.0655324074074074</v>
      </c>
      <c r="S7" s="13">
        <f>R7/5</f>
        <v>0.01310648148148148</v>
      </c>
    </row>
    <row r="8" spans="1:19" s="1" customFormat="1" ht="11.25">
      <c r="A8" s="99">
        <v>2</v>
      </c>
      <c r="B8" s="96">
        <v>2</v>
      </c>
      <c r="C8" s="1">
        <v>7</v>
      </c>
      <c r="D8" s="37" t="s">
        <v>6</v>
      </c>
      <c r="E8" s="1">
        <v>1987</v>
      </c>
      <c r="F8" s="1" t="s">
        <v>178</v>
      </c>
      <c r="G8" s="44" t="s">
        <v>11</v>
      </c>
      <c r="H8" s="20"/>
      <c r="I8" s="65">
        <v>0.013125</v>
      </c>
      <c r="J8" s="65">
        <v>0.01355324074074074</v>
      </c>
      <c r="K8" s="29">
        <v>0.0140625</v>
      </c>
      <c r="L8" s="73">
        <v>0.013703703703703704</v>
      </c>
      <c r="M8" s="65">
        <v>0.013356481481481483</v>
      </c>
      <c r="N8" s="65">
        <v>0.013495370370370371</v>
      </c>
      <c r="O8" s="73"/>
      <c r="P8" s="73"/>
      <c r="Q8" s="67">
        <v>0.013402777777777777</v>
      </c>
      <c r="R8" s="31">
        <f>I8+J8+M8+N8+Q8</f>
        <v>0.06693287037037038</v>
      </c>
      <c r="S8" s="13">
        <f aca="true" t="shared" si="0" ref="S8:S35">R8/5</f>
        <v>0.013386574074074075</v>
      </c>
    </row>
    <row r="9" spans="1:19" ht="11.25">
      <c r="A9" s="99">
        <v>3</v>
      </c>
      <c r="B9" s="96">
        <v>1</v>
      </c>
      <c r="C9" s="1">
        <v>6</v>
      </c>
      <c r="D9" s="37" t="s">
        <v>62</v>
      </c>
      <c r="E9" s="1">
        <v>1963</v>
      </c>
      <c r="F9" s="1" t="s">
        <v>176</v>
      </c>
      <c r="G9" s="38" t="s">
        <v>63</v>
      </c>
      <c r="H9" s="66">
        <v>0.013506944444444445</v>
      </c>
      <c r="I9" s="29"/>
      <c r="J9" s="29">
        <v>0.0140625</v>
      </c>
      <c r="K9" s="65">
        <v>0.013946759259259258</v>
      </c>
      <c r="L9" s="65">
        <v>0.013564814814814816</v>
      </c>
      <c r="M9" s="65">
        <v>0.013495370370370371</v>
      </c>
      <c r="N9" s="65">
        <v>0.013796296296296298</v>
      </c>
      <c r="O9" s="73"/>
      <c r="P9" s="73"/>
      <c r="Q9" s="69"/>
      <c r="R9" s="31">
        <f>H9+K9+L9+M9+N9</f>
        <v>0.06831018518518518</v>
      </c>
      <c r="S9" s="13">
        <f t="shared" si="0"/>
        <v>0.013662037037037037</v>
      </c>
    </row>
    <row r="10" spans="1:19" ht="11.25">
      <c r="A10" s="99">
        <v>4</v>
      </c>
      <c r="B10" s="96">
        <v>3</v>
      </c>
      <c r="C10" s="1">
        <v>5</v>
      </c>
      <c r="D10" s="37" t="s">
        <v>94</v>
      </c>
      <c r="E10" s="1">
        <v>1989</v>
      </c>
      <c r="F10" s="1" t="s">
        <v>178</v>
      </c>
      <c r="G10" s="38" t="s">
        <v>63</v>
      </c>
      <c r="H10" s="12"/>
      <c r="I10" s="31"/>
      <c r="J10" s="31">
        <v>0.014212962962962962</v>
      </c>
      <c r="K10" s="31">
        <v>0.01386574074074074</v>
      </c>
      <c r="L10" s="31">
        <v>0.013425925925925924</v>
      </c>
      <c r="M10" s="31">
        <v>0.013402777777777777</v>
      </c>
      <c r="N10" s="59">
        <v>0.013692129629629629</v>
      </c>
      <c r="O10" s="59"/>
      <c r="P10" s="59"/>
      <c r="Q10" s="57"/>
      <c r="R10" s="31">
        <f>H10+I10+J10+K10+L10+M10+N10</f>
        <v>0.06859953703703703</v>
      </c>
      <c r="S10" s="13">
        <f t="shared" si="0"/>
        <v>0.013719907407407406</v>
      </c>
    </row>
    <row r="11" spans="1:21" ht="11.25">
      <c r="A11" s="99">
        <v>5</v>
      </c>
      <c r="B11" s="96">
        <v>2</v>
      </c>
      <c r="C11" s="48">
        <v>6</v>
      </c>
      <c r="D11" s="37" t="s">
        <v>7</v>
      </c>
      <c r="E11" s="1">
        <v>1963</v>
      </c>
      <c r="F11" s="1" t="s">
        <v>176</v>
      </c>
      <c r="G11" s="38" t="s">
        <v>8</v>
      </c>
      <c r="H11" s="20"/>
      <c r="I11" s="65">
        <v>0.01383101851851852</v>
      </c>
      <c r="J11" s="29">
        <v>0.014270833333333335</v>
      </c>
      <c r="K11" s="65">
        <v>0.014270833333333335</v>
      </c>
      <c r="L11" s="29"/>
      <c r="M11" s="29"/>
      <c r="N11" s="65">
        <v>0.014039351851851851</v>
      </c>
      <c r="O11" s="73"/>
      <c r="P11" s="65">
        <v>0.014050925925925927</v>
      </c>
      <c r="Q11" s="67">
        <v>0.014050925925925927</v>
      </c>
      <c r="R11" s="31">
        <f>I11+K11+N11+P11+Q11</f>
        <v>0.07024305555555556</v>
      </c>
      <c r="S11" s="13">
        <f t="shared" si="0"/>
        <v>0.014048611111111112</v>
      </c>
      <c r="T11" s="94"/>
      <c r="U11" s="1"/>
    </row>
    <row r="12" spans="1:21" ht="11.25">
      <c r="A12" s="103">
        <v>6</v>
      </c>
      <c r="B12" s="96">
        <v>3</v>
      </c>
      <c r="C12" s="1">
        <v>8</v>
      </c>
      <c r="D12" s="37" t="s">
        <v>15</v>
      </c>
      <c r="E12" s="1">
        <v>1967</v>
      </c>
      <c r="F12" s="1" t="s">
        <v>176</v>
      </c>
      <c r="G12" s="44" t="s">
        <v>11</v>
      </c>
      <c r="H12" s="12"/>
      <c r="I12" s="31">
        <v>0.014988425925925926</v>
      </c>
      <c r="J12" s="62">
        <v>0.014513888888888889</v>
      </c>
      <c r="K12" s="59">
        <v>0.014722222222222222</v>
      </c>
      <c r="L12" s="62">
        <v>0.014386574074074072</v>
      </c>
      <c r="M12" s="62">
        <v>0.01423611111111111</v>
      </c>
      <c r="N12" s="59">
        <v>0.014571759259259258</v>
      </c>
      <c r="O12" s="62">
        <v>0.014016203703703704</v>
      </c>
      <c r="P12" s="62">
        <v>0.014085648148148151</v>
      </c>
      <c r="Q12" s="63"/>
      <c r="R12" s="31">
        <f>J12+L12+M12+O12+P12</f>
        <v>0.07123842592592593</v>
      </c>
      <c r="S12" s="13">
        <f t="shared" si="0"/>
        <v>0.014247685185185186</v>
      </c>
      <c r="U12" s="5"/>
    </row>
    <row r="13" spans="1:21" ht="11.25">
      <c r="A13" s="103">
        <v>7</v>
      </c>
      <c r="B13" s="96">
        <v>1</v>
      </c>
      <c r="C13" s="3">
        <v>9</v>
      </c>
      <c r="D13" s="43" t="s">
        <v>10</v>
      </c>
      <c r="E13" s="3">
        <v>1972</v>
      </c>
      <c r="F13" s="3" t="s">
        <v>175</v>
      </c>
      <c r="G13" s="44" t="s">
        <v>11</v>
      </c>
      <c r="H13" s="66">
        <v>0.014386574074074072</v>
      </c>
      <c r="I13" s="65">
        <v>0.014282407407407409</v>
      </c>
      <c r="J13" s="29">
        <v>0.01494212962962963</v>
      </c>
      <c r="K13" s="73">
        <v>0.01462962962962963</v>
      </c>
      <c r="L13" s="29"/>
      <c r="M13" s="65">
        <v>0.014432870370370372</v>
      </c>
      <c r="N13" s="73">
        <v>0.014490740740740742</v>
      </c>
      <c r="O13" s="65">
        <v>0.014201388888888888</v>
      </c>
      <c r="P13" s="73">
        <v>0.015023148148148148</v>
      </c>
      <c r="Q13" s="67">
        <v>0.014444444444444446</v>
      </c>
      <c r="R13" s="31">
        <f>H13+I13+M13+O13+Q13</f>
        <v>0.07174768518518519</v>
      </c>
      <c r="S13" s="13">
        <f t="shared" si="0"/>
        <v>0.014349537037037039</v>
      </c>
      <c r="U13" s="5"/>
    </row>
    <row r="14" spans="1:21" ht="11.25">
      <c r="A14" s="103">
        <v>8</v>
      </c>
      <c r="B14" s="96">
        <v>2</v>
      </c>
      <c r="C14" s="1">
        <v>6</v>
      </c>
      <c r="D14" s="37" t="s">
        <v>74</v>
      </c>
      <c r="E14" s="1">
        <v>1969</v>
      </c>
      <c r="F14" s="1" t="s">
        <v>175</v>
      </c>
      <c r="G14" s="38" t="s">
        <v>11</v>
      </c>
      <c r="H14" s="64">
        <v>0.014293981481481482</v>
      </c>
      <c r="I14" s="31"/>
      <c r="J14" s="62">
        <v>0.014432870370370372</v>
      </c>
      <c r="K14" s="31">
        <v>0.01486111111111111</v>
      </c>
      <c r="L14" s="62">
        <v>0.014409722222222221</v>
      </c>
      <c r="M14" s="31"/>
      <c r="N14" s="62">
        <v>0.014548611111111111</v>
      </c>
      <c r="O14" s="62">
        <v>0.014259259259259261</v>
      </c>
      <c r="P14" s="59"/>
      <c r="Q14" s="57"/>
      <c r="R14" s="31">
        <f>H14+J14+L14+N14+O14</f>
        <v>0.07194444444444445</v>
      </c>
      <c r="S14" s="13">
        <f t="shared" si="0"/>
        <v>0.01438888888888889</v>
      </c>
      <c r="U14" s="5"/>
    </row>
    <row r="15" spans="1:19" ht="11.25">
      <c r="A15" s="103">
        <v>9</v>
      </c>
      <c r="B15" s="96">
        <v>1</v>
      </c>
      <c r="C15" s="1">
        <v>7</v>
      </c>
      <c r="D15" s="37" t="s">
        <v>12</v>
      </c>
      <c r="E15" s="1">
        <v>1952</v>
      </c>
      <c r="F15" s="1" t="s">
        <v>177</v>
      </c>
      <c r="G15" s="38" t="s">
        <v>11</v>
      </c>
      <c r="H15" s="66">
        <v>0.014363425925925925</v>
      </c>
      <c r="I15" s="65">
        <v>0.014525462962962964</v>
      </c>
      <c r="J15" s="65">
        <v>0.014351851851851852</v>
      </c>
      <c r="K15" s="65">
        <v>0.014548611111111111</v>
      </c>
      <c r="L15" s="29"/>
      <c r="M15" s="29"/>
      <c r="N15" s="73">
        <v>0.014872685185185185</v>
      </c>
      <c r="O15" s="73">
        <v>0.014953703703703705</v>
      </c>
      <c r="P15" s="65">
        <v>0.0146875</v>
      </c>
      <c r="Q15" s="67"/>
      <c r="R15" s="31">
        <f>H15+I15+J15+K15+P15</f>
        <v>0.07247685185185185</v>
      </c>
      <c r="S15" s="13">
        <f t="shared" si="0"/>
        <v>0.01449537037037037</v>
      </c>
    </row>
    <row r="16" spans="1:19" ht="11.25">
      <c r="A16" s="103">
        <v>10</v>
      </c>
      <c r="B16" s="1">
        <v>4</v>
      </c>
      <c r="C16" s="1">
        <v>5</v>
      </c>
      <c r="D16" s="37" t="s">
        <v>96</v>
      </c>
      <c r="E16" s="1">
        <v>1967</v>
      </c>
      <c r="F16" s="1" t="s">
        <v>176</v>
      </c>
      <c r="G16" s="38" t="s">
        <v>11</v>
      </c>
      <c r="H16" s="12"/>
      <c r="I16" s="31"/>
      <c r="J16" s="31">
        <v>0.014710648148148148</v>
      </c>
      <c r="K16" s="31">
        <v>0.014976851851851852</v>
      </c>
      <c r="L16" s="31"/>
      <c r="M16" s="31"/>
      <c r="N16" s="59"/>
      <c r="O16" s="59">
        <v>0.014606481481481482</v>
      </c>
      <c r="P16" s="59">
        <v>0.014756944444444446</v>
      </c>
      <c r="Q16" s="57">
        <v>0.014432870370370372</v>
      </c>
      <c r="R16" s="31">
        <f>H16+I16+J16+K16+L16+M16+N16+O16+P16+Q16</f>
        <v>0.0734837962962963</v>
      </c>
      <c r="S16" s="13">
        <f t="shared" si="0"/>
        <v>0.01469675925925926</v>
      </c>
    </row>
    <row r="17" spans="1:19" ht="11.25">
      <c r="A17" s="103">
        <v>11</v>
      </c>
      <c r="B17" s="1">
        <v>4</v>
      </c>
      <c r="C17" s="1">
        <v>5</v>
      </c>
      <c r="D17" s="37" t="s">
        <v>100</v>
      </c>
      <c r="E17" s="1">
        <v>1992</v>
      </c>
      <c r="F17" s="1" t="s">
        <v>178</v>
      </c>
      <c r="G17" s="38" t="s">
        <v>63</v>
      </c>
      <c r="H17" s="12"/>
      <c r="I17" s="31"/>
      <c r="J17" s="31">
        <v>0.015358796296296296</v>
      </c>
      <c r="K17" s="31">
        <v>0.014884259259259259</v>
      </c>
      <c r="L17" s="31">
        <v>0.015613425925925926</v>
      </c>
      <c r="M17" s="31">
        <v>0.014456018518518519</v>
      </c>
      <c r="N17" s="59">
        <v>0.014976851851851852</v>
      </c>
      <c r="O17" s="59"/>
      <c r="P17" s="59"/>
      <c r="Q17" s="57"/>
      <c r="R17" s="31">
        <f>H17+I17+J17+K17+L17+M17+N17</f>
        <v>0.07528935185185186</v>
      </c>
      <c r="S17" s="13">
        <f t="shared" si="0"/>
        <v>0.01505787037037037</v>
      </c>
    </row>
    <row r="18" spans="1:19" ht="11.25">
      <c r="A18" s="103">
        <v>12</v>
      </c>
      <c r="B18" s="96">
        <v>2</v>
      </c>
      <c r="C18" s="1">
        <v>6</v>
      </c>
      <c r="D18" s="37" t="s">
        <v>64</v>
      </c>
      <c r="E18" s="1">
        <v>1951</v>
      </c>
      <c r="F18" s="1" t="s">
        <v>177</v>
      </c>
      <c r="G18" s="38" t="s">
        <v>11</v>
      </c>
      <c r="H18" s="64">
        <v>0.014675925925925926</v>
      </c>
      <c r="I18" s="31"/>
      <c r="J18" s="31"/>
      <c r="K18" s="62">
        <v>0.01545138888888889</v>
      </c>
      <c r="L18" s="62">
        <v>0.015081018518518516</v>
      </c>
      <c r="M18" s="62">
        <v>0.015104166666666667</v>
      </c>
      <c r="N18" s="62">
        <v>0.015173611111111112</v>
      </c>
      <c r="O18" s="59"/>
      <c r="P18" s="59"/>
      <c r="Q18" s="57">
        <v>0.01570601851851852</v>
      </c>
      <c r="R18" s="31">
        <f>H18+I18+J18+K18+L18+M18+N18</f>
        <v>0.07548611111111111</v>
      </c>
      <c r="S18" s="13">
        <f t="shared" si="0"/>
        <v>0.015097222222222224</v>
      </c>
    </row>
    <row r="19" spans="1:19" ht="11.25">
      <c r="A19" s="103">
        <v>13</v>
      </c>
      <c r="B19" s="48">
        <v>5</v>
      </c>
      <c r="C19" s="1">
        <v>6</v>
      </c>
      <c r="D19" s="37" t="s">
        <v>17</v>
      </c>
      <c r="E19" s="1">
        <v>1963</v>
      </c>
      <c r="F19" s="1" t="s">
        <v>176</v>
      </c>
      <c r="G19" s="38" t="s">
        <v>18</v>
      </c>
      <c r="H19" s="66">
        <v>0.015462962962962963</v>
      </c>
      <c r="I19" s="65">
        <v>0.015243055555555557</v>
      </c>
      <c r="J19" s="65">
        <v>0.015196759259259259</v>
      </c>
      <c r="K19" s="29">
        <v>0.015613425925925926</v>
      </c>
      <c r="L19" s="29"/>
      <c r="M19" s="29"/>
      <c r="N19" s="73"/>
      <c r="O19" s="65">
        <v>0.015069444444444443</v>
      </c>
      <c r="P19" s="73"/>
      <c r="Q19" s="67">
        <v>0.015104166666666667</v>
      </c>
      <c r="R19" s="31">
        <f>H19+I19+J19+O19+Q19</f>
        <v>0.07607638888888889</v>
      </c>
      <c r="S19" s="13">
        <f t="shared" si="0"/>
        <v>0.015215277777777777</v>
      </c>
    </row>
    <row r="20" spans="1:19" ht="11.25">
      <c r="A20" s="103">
        <v>14</v>
      </c>
      <c r="B20" s="96">
        <v>3</v>
      </c>
      <c r="C20" s="1">
        <v>7</v>
      </c>
      <c r="D20" s="37" t="s">
        <v>75</v>
      </c>
      <c r="E20" s="1">
        <v>1969</v>
      </c>
      <c r="F20" s="1" t="s">
        <v>175</v>
      </c>
      <c r="G20" s="38" t="s">
        <v>2</v>
      </c>
      <c r="H20" s="64">
        <v>0.015868055555555555</v>
      </c>
      <c r="I20" s="31"/>
      <c r="J20" s="31">
        <v>0.01625</v>
      </c>
      <c r="K20" s="59">
        <v>0.01613425925925926</v>
      </c>
      <c r="L20" s="62">
        <v>0.015532407407407406</v>
      </c>
      <c r="M20" s="62">
        <v>0.015381944444444443</v>
      </c>
      <c r="N20" s="62">
        <v>0.015023148148148148</v>
      </c>
      <c r="O20" s="62">
        <v>0.015023148148148148</v>
      </c>
      <c r="P20" s="59"/>
      <c r="Q20" s="57"/>
      <c r="R20" s="31">
        <f>H20+L20+M20+N20+O20</f>
        <v>0.0768287037037037</v>
      </c>
      <c r="S20" s="13">
        <f t="shared" si="0"/>
        <v>0.01536574074074074</v>
      </c>
    </row>
    <row r="21" spans="1:19" ht="11.25">
      <c r="A21" s="103">
        <v>15</v>
      </c>
      <c r="B21" s="96">
        <v>3</v>
      </c>
      <c r="C21" s="1">
        <v>8</v>
      </c>
      <c r="D21" s="37" t="s">
        <v>16</v>
      </c>
      <c r="E21" s="1">
        <v>1953</v>
      </c>
      <c r="F21" s="1" t="s">
        <v>177</v>
      </c>
      <c r="G21" s="38" t="s">
        <v>11</v>
      </c>
      <c r="H21" s="64">
        <v>0.015358796296296296</v>
      </c>
      <c r="I21" s="62">
        <v>0.01513888888888889</v>
      </c>
      <c r="J21" s="59">
        <v>0.01568287037037037</v>
      </c>
      <c r="K21" s="31">
        <v>0.015717592592592592</v>
      </c>
      <c r="L21" s="62">
        <v>0.015474537037037038</v>
      </c>
      <c r="M21" s="59">
        <v>0.015671296296296298</v>
      </c>
      <c r="N21" s="62">
        <v>0.015625</v>
      </c>
      <c r="O21" s="59"/>
      <c r="P21" s="59"/>
      <c r="Q21" s="63">
        <v>0.015335648148148147</v>
      </c>
      <c r="R21" s="31">
        <f>H21+I21+L21+N21+Q21</f>
        <v>0.07693287037037036</v>
      </c>
      <c r="S21" s="13">
        <f t="shared" si="0"/>
        <v>0.015386574074074072</v>
      </c>
    </row>
    <row r="22" spans="1:19" ht="11.25">
      <c r="A22" s="103">
        <v>16</v>
      </c>
      <c r="B22" s="1">
        <v>6</v>
      </c>
      <c r="C22" s="1">
        <v>7</v>
      </c>
      <c r="D22" s="37" t="s">
        <v>34</v>
      </c>
      <c r="E22" s="1">
        <v>1967</v>
      </c>
      <c r="F22" s="1" t="s">
        <v>176</v>
      </c>
      <c r="G22" s="38" t="s">
        <v>2</v>
      </c>
      <c r="H22" s="12"/>
      <c r="I22" s="59">
        <v>0.01622685185185185</v>
      </c>
      <c r="J22" s="31"/>
      <c r="K22" s="31"/>
      <c r="L22" s="62">
        <v>0.015659722222222224</v>
      </c>
      <c r="M22" s="31">
        <v>0.016493055555555556</v>
      </c>
      <c r="N22" s="62">
        <v>0.015925925925925927</v>
      </c>
      <c r="O22" s="62">
        <v>0.015208333333333332</v>
      </c>
      <c r="P22" s="62">
        <v>0.015335648148148147</v>
      </c>
      <c r="Q22" s="63">
        <v>0.015381944444444443</v>
      </c>
      <c r="R22" s="31">
        <f>L22+N22+O22+P22+Q22</f>
        <v>0.07751157407407408</v>
      </c>
      <c r="S22" s="13">
        <f t="shared" si="0"/>
        <v>0.015502314814814816</v>
      </c>
    </row>
    <row r="23" spans="1:19" ht="11.25">
      <c r="A23" s="103">
        <v>17</v>
      </c>
      <c r="B23" s="1">
        <v>7</v>
      </c>
      <c r="C23" s="1">
        <v>7</v>
      </c>
      <c r="D23" s="37" t="s">
        <v>22</v>
      </c>
      <c r="E23" s="1">
        <v>1962</v>
      </c>
      <c r="F23" s="1" t="s">
        <v>176</v>
      </c>
      <c r="G23" s="38" t="s">
        <v>11</v>
      </c>
      <c r="H23" s="64">
        <v>0.016180555555555556</v>
      </c>
      <c r="I23" s="62">
        <v>0.01554398148148148</v>
      </c>
      <c r="J23" s="31"/>
      <c r="K23" s="62">
        <v>0.01615740740740741</v>
      </c>
      <c r="L23" s="31"/>
      <c r="M23" s="59">
        <v>0.016296296296296295</v>
      </c>
      <c r="N23" s="59">
        <v>0.01644675925925926</v>
      </c>
      <c r="O23" s="62">
        <v>0.0153125</v>
      </c>
      <c r="P23" s="62">
        <v>0.01554398148148148</v>
      </c>
      <c r="Q23" s="63"/>
      <c r="R23" s="31">
        <f>H23+I23+K23+O23+P23</f>
        <v>0.07873842592592592</v>
      </c>
      <c r="S23" s="13">
        <f t="shared" si="0"/>
        <v>0.015747685185185184</v>
      </c>
    </row>
    <row r="24" spans="1:19" ht="11.25">
      <c r="A24" s="103">
        <v>18</v>
      </c>
      <c r="B24" s="1">
        <v>8</v>
      </c>
      <c r="C24" s="1">
        <v>6</v>
      </c>
      <c r="D24" s="114" t="s">
        <v>19</v>
      </c>
      <c r="E24" s="1">
        <v>1959</v>
      </c>
      <c r="F24" s="1" t="s">
        <v>176</v>
      </c>
      <c r="G24" s="38" t="s">
        <v>11</v>
      </c>
      <c r="H24" s="12"/>
      <c r="I24" s="62">
        <v>0.015462962962962963</v>
      </c>
      <c r="J24" s="31"/>
      <c r="K24" s="31">
        <v>0.01633101851851852</v>
      </c>
      <c r="L24" s="62">
        <v>0.01605324074074074</v>
      </c>
      <c r="M24" s="31"/>
      <c r="N24" s="62">
        <v>0.015763888888888886</v>
      </c>
      <c r="O24" s="59"/>
      <c r="P24" s="62">
        <v>0.016122685185185184</v>
      </c>
      <c r="Q24" s="63">
        <v>0.015520833333333333</v>
      </c>
      <c r="R24" s="31">
        <f>I24+L24+N24+P24+Q24</f>
        <v>0.0789236111111111</v>
      </c>
      <c r="S24" s="13">
        <f t="shared" si="0"/>
        <v>0.01578472222222222</v>
      </c>
    </row>
    <row r="25" spans="1:19" ht="11.25">
      <c r="A25" s="103">
        <v>19</v>
      </c>
      <c r="B25" s="1">
        <v>5</v>
      </c>
      <c r="C25" s="1">
        <v>8</v>
      </c>
      <c r="D25" s="37" t="s">
        <v>27</v>
      </c>
      <c r="E25" s="96">
        <v>1993</v>
      </c>
      <c r="F25" s="1" t="s">
        <v>178</v>
      </c>
      <c r="G25" s="38" t="s">
        <v>28</v>
      </c>
      <c r="H25" s="64">
        <v>0.015902777777777776</v>
      </c>
      <c r="I25" s="62">
        <v>0.01579861111111111</v>
      </c>
      <c r="J25" s="62">
        <v>0.017152777777777777</v>
      </c>
      <c r="K25" s="31">
        <v>0.017777777777777778</v>
      </c>
      <c r="L25" s="59">
        <v>0.01761574074074074</v>
      </c>
      <c r="M25" s="59">
        <v>0.017233796296296296</v>
      </c>
      <c r="N25" s="62">
        <v>0.015590277777777778</v>
      </c>
      <c r="O25" s="62">
        <v>0.017083333333333336</v>
      </c>
      <c r="P25" s="59"/>
      <c r="Q25" s="57"/>
      <c r="R25" s="31">
        <f>H25+I25+J25+N25+O25</f>
        <v>0.08152777777777778</v>
      </c>
      <c r="S25" s="13">
        <f t="shared" si="0"/>
        <v>0.016305555555555556</v>
      </c>
    </row>
    <row r="26" spans="1:19" ht="11.25">
      <c r="A26" s="103">
        <v>20</v>
      </c>
      <c r="B26" s="1">
        <v>4</v>
      </c>
      <c r="C26" s="1">
        <v>6</v>
      </c>
      <c r="D26" s="37" t="s">
        <v>107</v>
      </c>
      <c r="E26" s="1">
        <v>1951</v>
      </c>
      <c r="F26" s="1" t="s">
        <v>177</v>
      </c>
      <c r="G26" s="38" t="s">
        <v>11</v>
      </c>
      <c r="H26" s="12"/>
      <c r="I26" s="31"/>
      <c r="J26" s="31">
        <v>0.017002314814814814</v>
      </c>
      <c r="K26" s="62">
        <v>0.016354166666666666</v>
      </c>
      <c r="L26" s="62">
        <v>0.016435185185185188</v>
      </c>
      <c r="M26" s="62">
        <v>0.01664351851851852</v>
      </c>
      <c r="N26" s="59"/>
      <c r="O26" s="62">
        <v>0.01678240740740741</v>
      </c>
      <c r="P26" s="59"/>
      <c r="Q26" s="63">
        <v>0.016307870370370372</v>
      </c>
      <c r="R26" s="31">
        <f>K26+L26+M26+O26+Q26</f>
        <v>0.08252314814814816</v>
      </c>
      <c r="S26" s="13">
        <f t="shared" si="0"/>
        <v>0.016504629629629633</v>
      </c>
    </row>
    <row r="27" spans="1:19" ht="11.25">
      <c r="A27" s="103">
        <v>21</v>
      </c>
      <c r="B27" s="1">
        <v>6</v>
      </c>
      <c r="C27" s="1">
        <v>5</v>
      </c>
      <c r="D27" s="37" t="s">
        <v>31</v>
      </c>
      <c r="E27" s="1">
        <v>1982</v>
      </c>
      <c r="F27" s="1" t="s">
        <v>178</v>
      </c>
      <c r="G27" s="38" t="s">
        <v>32</v>
      </c>
      <c r="H27" s="22"/>
      <c r="I27" s="31">
        <v>0.016041666666666666</v>
      </c>
      <c r="J27" s="31">
        <v>0.01667824074074074</v>
      </c>
      <c r="K27" s="31">
        <v>0.01709490740740741</v>
      </c>
      <c r="L27" s="31"/>
      <c r="M27" s="31"/>
      <c r="N27" s="59"/>
      <c r="O27" s="59"/>
      <c r="P27" s="59">
        <v>0.017384259259259262</v>
      </c>
      <c r="Q27" s="57">
        <v>0.016875</v>
      </c>
      <c r="R27" s="31">
        <f>H27+I27+J27+K27+L27+M27+N27+O27+P27+Q27</f>
        <v>0.08407407407407408</v>
      </c>
      <c r="S27" s="13">
        <f t="shared" si="0"/>
        <v>0.016814814814814817</v>
      </c>
    </row>
    <row r="28" spans="1:19" ht="11.25">
      <c r="A28" s="103">
        <v>22</v>
      </c>
      <c r="B28" s="1">
        <v>9</v>
      </c>
      <c r="C28" s="1">
        <v>7</v>
      </c>
      <c r="D28" s="37" t="s">
        <v>36</v>
      </c>
      <c r="E28" s="1">
        <v>1960</v>
      </c>
      <c r="F28" s="1" t="s">
        <v>176</v>
      </c>
      <c r="G28" s="38" t="s">
        <v>2</v>
      </c>
      <c r="H28" s="12"/>
      <c r="I28" s="62">
        <v>0.016898148148148148</v>
      </c>
      <c r="J28" s="62">
        <v>0.01758101851851852</v>
      </c>
      <c r="K28" s="31"/>
      <c r="L28" s="59">
        <v>0.01810185185185185</v>
      </c>
      <c r="M28" s="31">
        <v>0.01834490740740741</v>
      </c>
      <c r="N28" s="62">
        <v>0.01783564814814815</v>
      </c>
      <c r="O28" s="62">
        <v>0.016944444444444443</v>
      </c>
      <c r="P28" s="62">
        <v>0.016805555555555556</v>
      </c>
      <c r="Q28" s="63"/>
      <c r="R28" s="31">
        <f>I28+J28+N28+O28+P28</f>
        <v>0.08606481481481483</v>
      </c>
      <c r="S28" s="13">
        <f t="shared" si="0"/>
        <v>0.017212962962962965</v>
      </c>
    </row>
    <row r="29" spans="1:19" ht="11.25">
      <c r="A29" s="103">
        <v>23</v>
      </c>
      <c r="B29" s="1">
        <v>4</v>
      </c>
      <c r="C29" s="1">
        <v>8</v>
      </c>
      <c r="D29" s="37" t="s">
        <v>37</v>
      </c>
      <c r="E29" s="1">
        <v>1974</v>
      </c>
      <c r="F29" s="1" t="s">
        <v>175</v>
      </c>
      <c r="G29" s="38" t="s">
        <v>11</v>
      </c>
      <c r="H29" s="64">
        <v>0.017256944444444446</v>
      </c>
      <c r="I29" s="59">
        <v>0.017465277777777777</v>
      </c>
      <c r="J29" s="31">
        <v>0.017997685185185186</v>
      </c>
      <c r="K29" s="59">
        <v>0.017546296296296296</v>
      </c>
      <c r="L29" s="31"/>
      <c r="M29" s="31"/>
      <c r="N29" s="62">
        <v>0.01744212962962963</v>
      </c>
      <c r="O29" s="62">
        <v>0.017314814814814814</v>
      </c>
      <c r="P29" s="62">
        <v>0.01733796296296296</v>
      </c>
      <c r="Q29" s="63">
        <v>0.01721064814814815</v>
      </c>
      <c r="R29" s="31">
        <f>H29+N29+O29+P29+Q29</f>
        <v>0.08656249999999999</v>
      </c>
      <c r="S29" s="13">
        <f t="shared" si="0"/>
        <v>0.017312499999999998</v>
      </c>
    </row>
    <row r="30" spans="1:19" s="4" customFormat="1" ht="11.25">
      <c r="A30" s="103">
        <v>24</v>
      </c>
      <c r="B30" s="96">
        <v>1</v>
      </c>
      <c r="C30" s="1">
        <v>5</v>
      </c>
      <c r="D30" s="37" t="s">
        <v>70</v>
      </c>
      <c r="E30" s="1">
        <v>1946</v>
      </c>
      <c r="F30" s="1" t="s">
        <v>179</v>
      </c>
      <c r="G30" s="38" t="s">
        <v>125</v>
      </c>
      <c r="H30" s="12">
        <v>0.01741898148148148</v>
      </c>
      <c r="I30" s="31"/>
      <c r="J30" s="31">
        <v>0.01734953703703704</v>
      </c>
      <c r="K30" s="31">
        <v>0.017708333333333333</v>
      </c>
      <c r="L30" s="31">
        <v>0.017708333333333333</v>
      </c>
      <c r="M30" s="31"/>
      <c r="N30" s="59"/>
      <c r="O30" s="59"/>
      <c r="P30" s="59"/>
      <c r="Q30" s="57">
        <v>0.017893518518518517</v>
      </c>
      <c r="R30" s="31">
        <f>H30+I30+J30+K30+L30+M30+N30+O30+P30+Q30</f>
        <v>0.0880787037037037</v>
      </c>
      <c r="S30" s="13">
        <f t="shared" si="0"/>
        <v>0.01761574074074074</v>
      </c>
    </row>
    <row r="31" spans="1:19" ht="11.25">
      <c r="A31" s="103">
        <v>25</v>
      </c>
      <c r="B31" s="1">
        <v>7</v>
      </c>
      <c r="C31" s="1">
        <v>5</v>
      </c>
      <c r="D31" s="68" t="s">
        <v>156</v>
      </c>
      <c r="E31" s="1">
        <v>1977</v>
      </c>
      <c r="F31" s="1" t="s">
        <v>178</v>
      </c>
      <c r="G31" s="38" t="s">
        <v>2</v>
      </c>
      <c r="H31" s="21"/>
      <c r="I31" s="31"/>
      <c r="J31" s="31"/>
      <c r="K31" s="31"/>
      <c r="L31" s="31"/>
      <c r="M31" s="31">
        <v>0.0190625</v>
      </c>
      <c r="N31" s="59">
        <v>0.01810185185185185</v>
      </c>
      <c r="O31" s="59">
        <v>0.01726851851851852</v>
      </c>
      <c r="P31" s="59">
        <v>0.0171875</v>
      </c>
      <c r="Q31" s="57">
        <v>0.01702546296296296</v>
      </c>
      <c r="R31" s="31">
        <f>H31+I31+J31+K31+L31+M31+N31+O31+P31+Q31</f>
        <v>0.08864583333333333</v>
      </c>
      <c r="S31" s="13">
        <f t="shared" si="0"/>
        <v>0.017729166666666664</v>
      </c>
    </row>
    <row r="32" spans="1:19" ht="11.25">
      <c r="A32" s="103">
        <v>26</v>
      </c>
      <c r="B32" s="1">
        <v>5</v>
      </c>
      <c r="C32" s="1">
        <v>5</v>
      </c>
      <c r="D32" s="37" t="s">
        <v>71</v>
      </c>
      <c r="E32" s="1">
        <v>1950</v>
      </c>
      <c r="F32" s="1" t="s">
        <v>177</v>
      </c>
      <c r="G32" s="38" t="s">
        <v>39</v>
      </c>
      <c r="H32" s="21">
        <v>0.018819444444444448</v>
      </c>
      <c r="I32" s="31"/>
      <c r="J32" s="31"/>
      <c r="K32" s="31"/>
      <c r="L32" s="31">
        <v>0.019282407407407408</v>
      </c>
      <c r="M32" s="31">
        <v>0.01951388888888889</v>
      </c>
      <c r="N32" s="59"/>
      <c r="O32" s="59"/>
      <c r="P32" s="59">
        <v>0.019247685185185184</v>
      </c>
      <c r="Q32" s="57">
        <v>0.019085648148148147</v>
      </c>
      <c r="R32" s="31">
        <f>H32+I32+J32+K32+L32+M32+N32+O32+P32+Q32</f>
        <v>0.09594907407407408</v>
      </c>
      <c r="S32" s="13">
        <f t="shared" si="0"/>
        <v>0.019189814814814816</v>
      </c>
    </row>
    <row r="33" spans="1:19" ht="11.25">
      <c r="A33" s="103">
        <v>27</v>
      </c>
      <c r="B33" s="96">
        <v>2</v>
      </c>
      <c r="C33" s="1">
        <v>5</v>
      </c>
      <c r="D33" s="37" t="s">
        <v>72</v>
      </c>
      <c r="E33" s="148">
        <v>1942</v>
      </c>
      <c r="F33" s="3" t="s">
        <v>179</v>
      </c>
      <c r="G33" s="38" t="s">
        <v>11</v>
      </c>
      <c r="H33" s="21">
        <v>0.01923611111111111</v>
      </c>
      <c r="I33" s="31"/>
      <c r="J33" s="31">
        <v>0.020520833333333332</v>
      </c>
      <c r="K33" s="31"/>
      <c r="L33" s="31">
        <v>0.020023148148148148</v>
      </c>
      <c r="M33" s="31"/>
      <c r="N33" s="59"/>
      <c r="O33" s="59"/>
      <c r="P33" s="59">
        <v>0.02045138888888889</v>
      </c>
      <c r="Q33" s="57">
        <v>0.01931712962962963</v>
      </c>
      <c r="R33" s="31">
        <f>H33+I33+J33+K33+L33+M33+N33+O33+P33+Q33</f>
        <v>0.09954861111111112</v>
      </c>
      <c r="S33" s="13">
        <f t="shared" si="0"/>
        <v>0.019909722222222224</v>
      </c>
    </row>
    <row r="34" spans="1:19" ht="11.25">
      <c r="A34" s="103">
        <v>28</v>
      </c>
      <c r="B34" s="1">
        <v>6</v>
      </c>
      <c r="C34" s="1">
        <v>5</v>
      </c>
      <c r="D34" s="37" t="s">
        <v>51</v>
      </c>
      <c r="E34" s="1">
        <v>1958</v>
      </c>
      <c r="F34" s="1" t="s">
        <v>177</v>
      </c>
      <c r="G34" s="38" t="s">
        <v>11</v>
      </c>
      <c r="H34" s="12">
        <v>0.0221875</v>
      </c>
      <c r="I34" s="31">
        <v>0.0241087962962963</v>
      </c>
      <c r="J34" s="31">
        <v>0.019976851851851853</v>
      </c>
      <c r="K34" s="31"/>
      <c r="L34" s="31"/>
      <c r="M34" s="31"/>
      <c r="N34" s="59"/>
      <c r="O34" s="59">
        <v>0.01733796296296296</v>
      </c>
      <c r="P34" s="59"/>
      <c r="Q34" s="57">
        <v>0.017557870370370373</v>
      </c>
      <c r="R34" s="31">
        <f>H34+I34+J34+K34+L34+M34+N34+O34+P34+Q34</f>
        <v>0.10116898148148148</v>
      </c>
      <c r="S34" s="13">
        <f t="shared" si="0"/>
        <v>0.0202337962962963</v>
      </c>
    </row>
    <row r="35" spans="1:19" ht="11.25">
      <c r="A35" s="103">
        <v>29</v>
      </c>
      <c r="B35" s="96">
        <v>3</v>
      </c>
      <c r="C35" s="1">
        <v>7</v>
      </c>
      <c r="D35" s="37" t="s">
        <v>49</v>
      </c>
      <c r="E35" s="96">
        <v>1934</v>
      </c>
      <c r="F35" s="1" t="s">
        <v>179</v>
      </c>
      <c r="G35" s="38" t="s">
        <v>2</v>
      </c>
      <c r="H35" s="64">
        <v>0.022164351851851852</v>
      </c>
      <c r="I35" s="59">
        <v>0.023344907407407408</v>
      </c>
      <c r="J35" s="31"/>
      <c r="K35" s="62">
        <v>0.023229166666666665</v>
      </c>
      <c r="L35" s="62">
        <v>0.023287037037037037</v>
      </c>
      <c r="M35" s="31">
        <v>0.02378472222222222</v>
      </c>
      <c r="N35" s="59"/>
      <c r="O35" s="62">
        <v>0.02287037037037037</v>
      </c>
      <c r="P35" s="59"/>
      <c r="Q35" s="63">
        <v>0.020972222222222222</v>
      </c>
      <c r="R35" s="31">
        <f>H35+K35+L35+O35+Q35</f>
        <v>0.11252314814814815</v>
      </c>
      <c r="S35" s="13">
        <f t="shared" si="0"/>
        <v>0.02250462962962963</v>
      </c>
    </row>
    <row r="36" spans="1:21" ht="11.25">
      <c r="A36" s="102">
        <v>30</v>
      </c>
      <c r="B36" s="16">
        <v>8</v>
      </c>
      <c r="C36" s="16">
        <v>4</v>
      </c>
      <c r="D36" s="36" t="s">
        <v>1</v>
      </c>
      <c r="E36" s="17">
        <v>1989</v>
      </c>
      <c r="F36" s="17" t="s">
        <v>178</v>
      </c>
      <c r="G36" s="58" t="s">
        <v>2</v>
      </c>
      <c r="H36" s="10">
        <v>0.013055555555555556</v>
      </c>
      <c r="I36" s="28">
        <v>0.012569444444444446</v>
      </c>
      <c r="J36" s="28">
        <v>0.012627314814814815</v>
      </c>
      <c r="K36" s="28">
        <v>0.012870370370370372</v>
      </c>
      <c r="L36" s="28"/>
      <c r="M36" s="28"/>
      <c r="N36" s="81"/>
      <c r="O36" s="81"/>
      <c r="P36" s="81"/>
      <c r="Q36" s="70"/>
      <c r="R36" s="28">
        <f>H36+I36+J36+K36+L36+M36+N36+O36+P36+Q36</f>
        <v>0.05112268518518519</v>
      </c>
      <c r="S36" s="11">
        <f aca="true" t="shared" si="1" ref="S36:S45">R36/4</f>
        <v>0.012780671296296297</v>
      </c>
      <c r="T36" s="94"/>
      <c r="U36" s="1"/>
    </row>
    <row r="37" spans="1:20" s="1" customFormat="1" ht="11.25">
      <c r="A37" s="103">
        <v>31</v>
      </c>
      <c r="B37" s="1">
        <v>9</v>
      </c>
      <c r="C37" s="1">
        <v>4</v>
      </c>
      <c r="D37" s="37" t="s">
        <v>122</v>
      </c>
      <c r="E37" s="1">
        <v>1986</v>
      </c>
      <c r="F37" s="1" t="s">
        <v>178</v>
      </c>
      <c r="G37" s="38" t="s">
        <v>63</v>
      </c>
      <c r="H37" s="20"/>
      <c r="I37" s="29"/>
      <c r="J37" s="29"/>
      <c r="K37" s="29">
        <v>0.013668981481481482</v>
      </c>
      <c r="L37" s="29">
        <v>0.013506944444444445</v>
      </c>
      <c r="M37" s="29">
        <v>0.01315972222222222</v>
      </c>
      <c r="N37" s="73">
        <v>0.013414351851851851</v>
      </c>
      <c r="O37" s="73"/>
      <c r="P37" s="73"/>
      <c r="Q37" s="69"/>
      <c r="R37" s="31">
        <f aca="true" t="shared" si="2" ref="R37:R96">H37+I37+J37+K37+L37+M37+N37+O37+P37+Q37</f>
        <v>0.05375</v>
      </c>
      <c r="S37" s="13">
        <f t="shared" si="1"/>
        <v>0.0134375</v>
      </c>
      <c r="T37" s="94"/>
    </row>
    <row r="38" spans="1:21" ht="11.25">
      <c r="A38" s="103">
        <v>32</v>
      </c>
      <c r="B38" s="1">
        <v>10</v>
      </c>
      <c r="C38" s="1">
        <v>4</v>
      </c>
      <c r="D38" s="37" t="s">
        <v>103</v>
      </c>
      <c r="E38" s="1">
        <v>1990</v>
      </c>
      <c r="F38" s="1" t="s">
        <v>178</v>
      </c>
      <c r="G38" s="38" t="s">
        <v>63</v>
      </c>
      <c r="H38" s="12"/>
      <c r="I38" s="31"/>
      <c r="J38" s="31">
        <v>0.01556712962962963</v>
      </c>
      <c r="K38" s="31">
        <v>0.014837962962962963</v>
      </c>
      <c r="L38" s="31"/>
      <c r="M38" s="31">
        <v>0.014340277777777776</v>
      </c>
      <c r="N38" s="59">
        <v>0.014155092592592592</v>
      </c>
      <c r="O38" s="59"/>
      <c r="P38" s="59"/>
      <c r="Q38" s="57"/>
      <c r="R38" s="31">
        <f t="shared" si="2"/>
        <v>0.05890046296296297</v>
      </c>
      <c r="S38" s="13">
        <f t="shared" si="1"/>
        <v>0.014725115740740742</v>
      </c>
      <c r="T38" s="94"/>
      <c r="U38" s="1"/>
    </row>
    <row r="39" spans="1:21" ht="11.25">
      <c r="A39" s="103">
        <v>33</v>
      </c>
      <c r="B39" s="1">
        <v>11</v>
      </c>
      <c r="C39" s="1">
        <v>4</v>
      </c>
      <c r="D39" s="37" t="s">
        <v>13</v>
      </c>
      <c r="E39" s="1">
        <v>1981</v>
      </c>
      <c r="F39" s="1" t="s">
        <v>178</v>
      </c>
      <c r="G39" s="38" t="s">
        <v>2</v>
      </c>
      <c r="H39" s="12">
        <v>0.015625</v>
      </c>
      <c r="I39" s="31">
        <v>0.014837962962962963</v>
      </c>
      <c r="J39" s="31"/>
      <c r="K39" s="31"/>
      <c r="L39" s="31"/>
      <c r="M39" s="31"/>
      <c r="N39" s="59">
        <v>0.015671296296296298</v>
      </c>
      <c r="O39" s="59">
        <v>0.015659722222222224</v>
      </c>
      <c r="P39" s="59"/>
      <c r="Q39" s="57"/>
      <c r="R39" s="31">
        <f t="shared" si="2"/>
        <v>0.06179398148148149</v>
      </c>
      <c r="S39" s="13">
        <f t="shared" si="1"/>
        <v>0.015448495370370373</v>
      </c>
      <c r="U39" s="1"/>
    </row>
    <row r="40" spans="1:19" ht="11.25">
      <c r="A40" s="103">
        <v>34</v>
      </c>
      <c r="B40" s="1">
        <v>12</v>
      </c>
      <c r="C40" s="1">
        <v>4</v>
      </c>
      <c r="D40" s="37" t="s">
        <v>14</v>
      </c>
      <c r="E40" s="1">
        <v>1988</v>
      </c>
      <c r="F40" s="1" t="s">
        <v>178</v>
      </c>
      <c r="G40" s="38" t="s">
        <v>2</v>
      </c>
      <c r="H40" s="12">
        <v>0.015358796296296296</v>
      </c>
      <c r="I40" s="31">
        <v>0.014907407407407406</v>
      </c>
      <c r="J40" s="31">
        <v>0.01587962962962963</v>
      </c>
      <c r="K40" s="31"/>
      <c r="L40" s="31"/>
      <c r="M40" s="31"/>
      <c r="N40" s="59"/>
      <c r="O40" s="59"/>
      <c r="P40" s="59">
        <v>0.01653935185185185</v>
      </c>
      <c r="Q40" s="57"/>
      <c r="R40" s="31">
        <f t="shared" si="2"/>
        <v>0.06268518518518518</v>
      </c>
      <c r="S40" s="13">
        <f t="shared" si="1"/>
        <v>0.015671296296296294</v>
      </c>
    </row>
    <row r="41" spans="1:19" ht="11.25">
      <c r="A41" s="103">
        <v>35</v>
      </c>
      <c r="B41" s="1">
        <v>13</v>
      </c>
      <c r="C41" s="1">
        <v>4</v>
      </c>
      <c r="D41" s="68" t="s">
        <v>152</v>
      </c>
      <c r="E41" s="1">
        <v>1982</v>
      </c>
      <c r="F41" s="1" t="s">
        <v>178</v>
      </c>
      <c r="G41" s="38" t="s">
        <v>0</v>
      </c>
      <c r="H41" s="12"/>
      <c r="I41" s="31"/>
      <c r="J41" s="31"/>
      <c r="K41" s="31"/>
      <c r="L41" s="31"/>
      <c r="M41" s="31">
        <v>0.016006944444444445</v>
      </c>
      <c r="N41" s="59"/>
      <c r="O41" s="59">
        <v>0.016875</v>
      </c>
      <c r="P41" s="59">
        <v>0.016724537037037034</v>
      </c>
      <c r="Q41" s="57">
        <v>0.016342592592592593</v>
      </c>
      <c r="R41" s="31">
        <f>H41+I41+J41+K41+L41+M41+N41+O41+P41+Q41</f>
        <v>0.06594907407407408</v>
      </c>
      <c r="S41" s="13">
        <f t="shared" si="1"/>
        <v>0.01648726851851852</v>
      </c>
    </row>
    <row r="42" spans="1:19" ht="11.25">
      <c r="A42" s="103">
        <v>36</v>
      </c>
      <c r="B42" s="1">
        <v>7</v>
      </c>
      <c r="C42" s="1">
        <v>4</v>
      </c>
      <c r="D42" s="37" t="s">
        <v>35</v>
      </c>
      <c r="E42" s="1">
        <v>1957</v>
      </c>
      <c r="F42" s="1" t="s">
        <v>177</v>
      </c>
      <c r="G42" s="38" t="s">
        <v>2</v>
      </c>
      <c r="H42" s="12">
        <v>0.016909722222222225</v>
      </c>
      <c r="I42" s="31">
        <v>0.016631944444444446</v>
      </c>
      <c r="J42" s="31">
        <v>0.01638888888888889</v>
      </c>
      <c r="K42" s="31">
        <v>0.01707175925925926</v>
      </c>
      <c r="L42" s="31"/>
      <c r="M42" s="31"/>
      <c r="N42" s="59"/>
      <c r="O42" s="59"/>
      <c r="P42" s="59"/>
      <c r="Q42" s="57"/>
      <c r="R42" s="31">
        <f t="shared" si="2"/>
        <v>0.06700231481481482</v>
      </c>
      <c r="S42" s="13">
        <f t="shared" si="1"/>
        <v>0.016750578703703705</v>
      </c>
    </row>
    <row r="43" spans="1:19" ht="11.25">
      <c r="A43" s="103">
        <v>37</v>
      </c>
      <c r="B43" s="1">
        <v>8</v>
      </c>
      <c r="C43" s="1">
        <v>4</v>
      </c>
      <c r="D43" s="37" t="s">
        <v>29</v>
      </c>
      <c r="E43" s="1">
        <v>1957</v>
      </c>
      <c r="F43" s="1" t="s">
        <v>177</v>
      </c>
      <c r="G43" s="38" t="s">
        <v>11</v>
      </c>
      <c r="H43" s="21">
        <v>0.01857638888888889</v>
      </c>
      <c r="I43" s="31">
        <v>0.015868055555555555</v>
      </c>
      <c r="J43" s="31"/>
      <c r="K43" s="31">
        <v>0.016967592592592593</v>
      </c>
      <c r="L43" s="31"/>
      <c r="M43" s="31"/>
      <c r="N43" s="59"/>
      <c r="O43" s="59"/>
      <c r="P43" s="59"/>
      <c r="Q43" s="57">
        <v>0.016006944444444445</v>
      </c>
      <c r="R43" s="31">
        <f>H43+I43+J43+K43+L43+M43+N43+O43+P43+Q43</f>
        <v>0.06741898148148148</v>
      </c>
      <c r="S43" s="13">
        <f t="shared" si="1"/>
        <v>0.01685474537037037</v>
      </c>
    </row>
    <row r="44" spans="1:19" ht="11.25">
      <c r="A44" s="103">
        <v>38</v>
      </c>
      <c r="B44" s="1">
        <v>10</v>
      </c>
      <c r="C44" s="1">
        <v>4</v>
      </c>
      <c r="D44" s="37" t="s">
        <v>40</v>
      </c>
      <c r="E44" s="1">
        <v>1961</v>
      </c>
      <c r="F44" s="1" t="s">
        <v>176</v>
      </c>
      <c r="G44" s="38" t="s">
        <v>2</v>
      </c>
      <c r="H44" s="12"/>
      <c r="I44" s="31">
        <v>0.01775462962962963</v>
      </c>
      <c r="J44" s="31">
        <v>0.01695601851851852</v>
      </c>
      <c r="K44" s="31">
        <v>0.01712962962962963</v>
      </c>
      <c r="L44" s="31"/>
      <c r="M44" s="31">
        <v>0.018055555555555557</v>
      </c>
      <c r="N44" s="59"/>
      <c r="O44" s="59"/>
      <c r="P44" s="59"/>
      <c r="Q44" s="57"/>
      <c r="R44" s="31">
        <f t="shared" si="2"/>
        <v>0.06989583333333334</v>
      </c>
      <c r="S44" s="13">
        <f t="shared" si="1"/>
        <v>0.017473958333333334</v>
      </c>
    </row>
    <row r="45" spans="1:19" ht="11.25">
      <c r="A45" s="103">
        <v>39</v>
      </c>
      <c r="B45" s="1">
        <v>11</v>
      </c>
      <c r="C45" s="1">
        <v>4</v>
      </c>
      <c r="D45" s="37" t="s">
        <v>109</v>
      </c>
      <c r="E45" s="1">
        <v>1968</v>
      </c>
      <c r="F45" s="1" t="s">
        <v>176</v>
      </c>
      <c r="G45" s="38" t="s">
        <v>2</v>
      </c>
      <c r="H45" s="22"/>
      <c r="I45" s="31"/>
      <c r="J45" s="31">
        <v>0.017916666666666668</v>
      </c>
      <c r="K45" s="31">
        <v>0.01806712962962963</v>
      </c>
      <c r="L45" s="31"/>
      <c r="M45" s="31"/>
      <c r="N45" s="59"/>
      <c r="O45" s="59"/>
      <c r="P45" s="59">
        <v>0.017280092592592593</v>
      </c>
      <c r="Q45" s="57">
        <v>0.017384259259259262</v>
      </c>
      <c r="R45" s="31">
        <f>H45+I45+J45+K45+L45+M45+N45+O45+P45+Q45</f>
        <v>0.07064814814814815</v>
      </c>
      <c r="S45" s="13">
        <f t="shared" si="1"/>
        <v>0.01766203703703704</v>
      </c>
    </row>
    <row r="46" spans="1:19" ht="11.25">
      <c r="A46" s="103">
        <v>40</v>
      </c>
      <c r="B46" s="1">
        <v>5</v>
      </c>
      <c r="C46" s="1">
        <v>4</v>
      </c>
      <c r="D46" s="37" t="s">
        <v>139</v>
      </c>
      <c r="E46" s="3">
        <v>1970</v>
      </c>
      <c r="F46" s="3" t="s">
        <v>175</v>
      </c>
      <c r="G46" s="38" t="s">
        <v>2</v>
      </c>
      <c r="H46" s="21"/>
      <c r="I46" s="31"/>
      <c r="J46" s="31"/>
      <c r="K46" s="31">
        <v>0.020243055555555552</v>
      </c>
      <c r="L46" s="31">
        <v>0.018634259259259257</v>
      </c>
      <c r="M46" s="31">
        <v>0.01884259259259259</v>
      </c>
      <c r="N46" s="59"/>
      <c r="O46" s="59"/>
      <c r="P46" s="59"/>
      <c r="Q46" s="57">
        <v>0.017777777777777778</v>
      </c>
      <c r="R46" s="31">
        <f>H46+I46+J46+K46+L46+M46+N46+O46+P46+Q46</f>
        <v>0.07549768518518518</v>
      </c>
      <c r="S46" s="13">
        <f>R46/4</f>
        <v>0.018874421296296295</v>
      </c>
    </row>
    <row r="47" spans="1:19" ht="11.25">
      <c r="A47" s="103">
        <v>41</v>
      </c>
      <c r="B47" s="1">
        <v>14</v>
      </c>
      <c r="C47" s="1">
        <v>3</v>
      </c>
      <c r="D47" s="41" t="s">
        <v>142</v>
      </c>
      <c r="E47" s="1">
        <v>1979</v>
      </c>
      <c r="F47" s="1" t="s">
        <v>178</v>
      </c>
      <c r="G47" s="38" t="s">
        <v>63</v>
      </c>
      <c r="H47" s="12"/>
      <c r="I47" s="31"/>
      <c r="J47" s="31"/>
      <c r="K47" s="31"/>
      <c r="L47" s="31">
        <v>0.014247685185185184</v>
      </c>
      <c r="M47" s="31">
        <v>0.014085648148148151</v>
      </c>
      <c r="N47" s="59">
        <v>0.013692129629629629</v>
      </c>
      <c r="O47" s="59"/>
      <c r="P47" s="59"/>
      <c r="Q47" s="57"/>
      <c r="R47" s="31">
        <f t="shared" si="2"/>
        <v>0.042025462962962966</v>
      </c>
      <c r="S47" s="13">
        <f aca="true" t="shared" si="3" ref="S47:S56">R47/3</f>
        <v>0.014008487654320988</v>
      </c>
    </row>
    <row r="48" spans="1:19" ht="11.25">
      <c r="A48" s="103">
        <v>42</v>
      </c>
      <c r="B48" s="1">
        <v>6</v>
      </c>
      <c r="C48" s="1">
        <v>3</v>
      </c>
      <c r="D48" s="41" t="s">
        <v>129</v>
      </c>
      <c r="E48" s="1">
        <v>1973</v>
      </c>
      <c r="F48" s="1" t="s">
        <v>175</v>
      </c>
      <c r="G48" s="42" t="s">
        <v>63</v>
      </c>
      <c r="H48" s="12"/>
      <c r="I48" s="31"/>
      <c r="J48" s="31"/>
      <c r="K48" s="31">
        <v>0.015266203703703705</v>
      </c>
      <c r="L48" s="31">
        <v>0.01476851851851852</v>
      </c>
      <c r="M48" s="31">
        <v>0.014571759259259258</v>
      </c>
      <c r="N48" s="59"/>
      <c r="O48" s="59"/>
      <c r="P48" s="59"/>
      <c r="Q48" s="57"/>
      <c r="R48" s="31">
        <f t="shared" si="2"/>
        <v>0.04460648148148148</v>
      </c>
      <c r="S48" s="13">
        <f t="shared" si="3"/>
        <v>0.014868827160493828</v>
      </c>
    </row>
    <row r="49" spans="1:19" ht="11.25">
      <c r="A49" s="103">
        <v>43</v>
      </c>
      <c r="B49" s="1">
        <v>12</v>
      </c>
      <c r="C49" s="1">
        <v>3</v>
      </c>
      <c r="D49" s="37" t="s">
        <v>21</v>
      </c>
      <c r="E49" s="1">
        <v>1960</v>
      </c>
      <c r="F49" s="1" t="s">
        <v>176</v>
      </c>
      <c r="G49" s="38" t="s">
        <v>11</v>
      </c>
      <c r="H49" s="12">
        <v>0.015925925925925927</v>
      </c>
      <c r="I49" s="31">
        <v>0.015509259259259257</v>
      </c>
      <c r="J49" s="31"/>
      <c r="K49" s="31">
        <v>0.016516203703703703</v>
      </c>
      <c r="L49" s="31"/>
      <c r="M49" s="31"/>
      <c r="N49" s="59"/>
      <c r="O49" s="59"/>
      <c r="P49" s="59"/>
      <c r="Q49" s="57"/>
      <c r="R49" s="31">
        <f t="shared" si="2"/>
        <v>0.04795138888888889</v>
      </c>
      <c r="S49" s="13">
        <f t="shared" si="3"/>
        <v>0.015983796296296298</v>
      </c>
    </row>
    <row r="50" spans="1:19" ht="11.25">
      <c r="A50" s="103">
        <v>44</v>
      </c>
      <c r="B50" s="1">
        <v>9</v>
      </c>
      <c r="C50" s="1">
        <v>3</v>
      </c>
      <c r="D50" s="37" t="s">
        <v>66</v>
      </c>
      <c r="E50" s="1">
        <v>1955</v>
      </c>
      <c r="F50" s="1" t="s">
        <v>177</v>
      </c>
      <c r="G50" s="38" t="s">
        <v>67</v>
      </c>
      <c r="H50" s="12">
        <v>0.016006944444444445</v>
      </c>
      <c r="I50" s="31"/>
      <c r="J50" s="31"/>
      <c r="K50" s="31"/>
      <c r="L50" s="31"/>
      <c r="M50" s="31"/>
      <c r="N50" s="59"/>
      <c r="O50" s="59"/>
      <c r="P50" s="59">
        <v>0.01678240740740741</v>
      </c>
      <c r="Q50" s="57">
        <v>0.016168981481481482</v>
      </c>
      <c r="R50" s="31">
        <f>H50+I50+J50+K50+L50+M50+N50+O50+P50+Q50</f>
        <v>0.04895833333333334</v>
      </c>
      <c r="S50" s="13">
        <f t="shared" si="3"/>
        <v>0.016319444444444445</v>
      </c>
    </row>
    <row r="51" spans="1:19" ht="11.25">
      <c r="A51" s="103">
        <v>45</v>
      </c>
      <c r="B51" s="1">
        <v>13</v>
      </c>
      <c r="C51" s="1">
        <v>3</v>
      </c>
      <c r="D51" s="37" t="s">
        <v>69</v>
      </c>
      <c r="E51" s="1">
        <v>1963</v>
      </c>
      <c r="F51" s="1" t="s">
        <v>176</v>
      </c>
      <c r="G51" s="38" t="s">
        <v>2</v>
      </c>
      <c r="H51" s="12">
        <v>0.015729166666666666</v>
      </c>
      <c r="I51" s="31"/>
      <c r="J51" s="31"/>
      <c r="K51" s="31"/>
      <c r="L51" s="31">
        <v>0.016724537037037034</v>
      </c>
      <c r="M51" s="31">
        <v>0.016585648148148148</v>
      </c>
      <c r="N51" s="59"/>
      <c r="O51" s="59"/>
      <c r="P51" s="59"/>
      <c r="Q51" s="57"/>
      <c r="R51" s="31">
        <f t="shared" si="2"/>
        <v>0.04903935185185185</v>
      </c>
      <c r="S51" s="13">
        <f t="shared" si="3"/>
        <v>0.016346450617283948</v>
      </c>
    </row>
    <row r="52" spans="1:19" ht="11.25">
      <c r="A52" s="103">
        <v>46</v>
      </c>
      <c r="B52" s="1">
        <v>4</v>
      </c>
      <c r="C52" s="1">
        <v>3</v>
      </c>
      <c r="D52" s="37" t="s">
        <v>26</v>
      </c>
      <c r="E52" s="1">
        <v>1946</v>
      </c>
      <c r="F52" s="1" t="s">
        <v>179</v>
      </c>
      <c r="G52" s="38" t="s">
        <v>11</v>
      </c>
      <c r="H52" s="12">
        <v>0.016041666666666666</v>
      </c>
      <c r="I52" s="31">
        <v>0.01570601851851852</v>
      </c>
      <c r="J52" s="31"/>
      <c r="K52" s="31"/>
      <c r="L52" s="31"/>
      <c r="M52" s="31"/>
      <c r="N52" s="59"/>
      <c r="O52" s="59"/>
      <c r="P52" s="59"/>
      <c r="Q52" s="57">
        <v>0.017662037037037035</v>
      </c>
      <c r="R52" s="31">
        <f>H52+I52+J52+K52+L52+M52+N52+O52+P52+Q52</f>
        <v>0.049409722222222216</v>
      </c>
      <c r="S52" s="13">
        <f t="shared" si="3"/>
        <v>0.016469907407407405</v>
      </c>
    </row>
    <row r="53" spans="1:19" s="1" customFormat="1" ht="11.25">
      <c r="A53" s="103">
        <v>47</v>
      </c>
      <c r="B53" s="1">
        <v>14</v>
      </c>
      <c r="C53" s="1">
        <v>3</v>
      </c>
      <c r="D53" s="68" t="s">
        <v>155</v>
      </c>
      <c r="E53" s="1">
        <v>1962</v>
      </c>
      <c r="F53" s="1" t="s">
        <v>176</v>
      </c>
      <c r="G53" s="38" t="s">
        <v>2</v>
      </c>
      <c r="H53" s="12"/>
      <c r="I53" s="31"/>
      <c r="J53" s="31"/>
      <c r="K53" s="31"/>
      <c r="L53" s="31"/>
      <c r="M53" s="31">
        <v>0.017511574074074072</v>
      </c>
      <c r="N53" s="59">
        <v>0.017118055555555556</v>
      </c>
      <c r="O53" s="59">
        <v>0.016493055555555556</v>
      </c>
      <c r="P53" s="59"/>
      <c r="Q53" s="57"/>
      <c r="R53" s="31">
        <f t="shared" si="2"/>
        <v>0.05112268518518519</v>
      </c>
      <c r="S53" s="13">
        <f t="shared" si="3"/>
        <v>0.017040895061728397</v>
      </c>
    </row>
    <row r="54" spans="1:19" ht="11.25">
      <c r="A54" s="103">
        <v>48</v>
      </c>
      <c r="B54" s="1">
        <v>15</v>
      </c>
      <c r="C54" s="1">
        <v>3</v>
      </c>
      <c r="D54" s="37" t="s">
        <v>38</v>
      </c>
      <c r="E54" s="1">
        <v>1991</v>
      </c>
      <c r="F54" s="1" t="s">
        <v>178</v>
      </c>
      <c r="G54" s="38" t="s">
        <v>39</v>
      </c>
      <c r="H54" s="12">
        <v>0.016770833333333332</v>
      </c>
      <c r="I54" s="31">
        <v>0.017685185185185182</v>
      </c>
      <c r="J54" s="31"/>
      <c r="K54" s="31"/>
      <c r="L54" s="31">
        <v>0.019305555555555555</v>
      </c>
      <c r="M54" s="31"/>
      <c r="N54" s="59"/>
      <c r="O54" s="59"/>
      <c r="P54" s="59"/>
      <c r="Q54" s="57"/>
      <c r="R54" s="31">
        <f t="shared" si="2"/>
        <v>0.053761574074074066</v>
      </c>
      <c r="S54" s="13">
        <f t="shared" si="3"/>
        <v>0.017920524691358023</v>
      </c>
    </row>
    <row r="55" spans="1:19" ht="11.25">
      <c r="A55" s="103">
        <v>49</v>
      </c>
      <c r="B55" s="1">
        <v>10</v>
      </c>
      <c r="C55" s="1">
        <v>3</v>
      </c>
      <c r="D55" s="37" t="s">
        <v>44</v>
      </c>
      <c r="E55" s="1">
        <v>1955</v>
      </c>
      <c r="F55" s="1" t="s">
        <v>177</v>
      </c>
      <c r="G55" s="38" t="s">
        <v>2</v>
      </c>
      <c r="H55" s="12">
        <v>0.0221875</v>
      </c>
      <c r="I55" s="31">
        <v>0.01875</v>
      </c>
      <c r="J55" s="31">
        <v>0.018078703703703704</v>
      </c>
      <c r="K55" s="31"/>
      <c r="L55" s="31"/>
      <c r="M55" s="31"/>
      <c r="N55" s="59"/>
      <c r="O55" s="59"/>
      <c r="P55" s="59"/>
      <c r="Q55" s="57"/>
      <c r="R55" s="31">
        <f t="shared" si="2"/>
        <v>0.05901620370370371</v>
      </c>
      <c r="S55" s="13">
        <f t="shared" si="3"/>
        <v>0.01967206790123457</v>
      </c>
    </row>
    <row r="56" spans="1:19" ht="11.25">
      <c r="A56" s="108">
        <v>50</v>
      </c>
      <c r="B56" s="19">
        <v>11</v>
      </c>
      <c r="C56" s="19">
        <v>3</v>
      </c>
      <c r="D56" s="23" t="s">
        <v>48</v>
      </c>
      <c r="E56" s="19">
        <v>1950</v>
      </c>
      <c r="F56" s="19" t="s">
        <v>177</v>
      </c>
      <c r="G56" s="39" t="s">
        <v>11</v>
      </c>
      <c r="H56" s="33">
        <v>0.02217592592592593</v>
      </c>
      <c r="I56" s="32">
        <v>0.023194444444444445</v>
      </c>
      <c r="J56" s="32"/>
      <c r="K56" s="32">
        <v>0.021585648148148145</v>
      </c>
      <c r="L56" s="32"/>
      <c r="M56" s="32"/>
      <c r="N56" s="77"/>
      <c r="O56" s="77"/>
      <c r="P56" s="77"/>
      <c r="Q56" s="71"/>
      <c r="R56" s="32">
        <f t="shared" si="2"/>
        <v>0.06695601851851851</v>
      </c>
      <c r="S56" s="15">
        <f t="shared" si="3"/>
        <v>0.02231867283950617</v>
      </c>
    </row>
    <row r="57" spans="1:19" ht="11.25">
      <c r="A57" s="102">
        <v>51</v>
      </c>
      <c r="B57" s="16">
        <v>16</v>
      </c>
      <c r="C57" s="16">
        <v>2</v>
      </c>
      <c r="D57" s="36" t="s">
        <v>3</v>
      </c>
      <c r="E57" s="16">
        <v>1986</v>
      </c>
      <c r="F57" s="16" t="s">
        <v>178</v>
      </c>
      <c r="G57" s="40" t="s">
        <v>4</v>
      </c>
      <c r="H57" s="10"/>
      <c r="I57" s="28">
        <v>0.012789351851851852</v>
      </c>
      <c r="J57" s="28"/>
      <c r="K57" s="28">
        <v>0.012222222222222223</v>
      </c>
      <c r="L57" s="28"/>
      <c r="M57" s="28"/>
      <c r="N57" s="81"/>
      <c r="O57" s="81"/>
      <c r="P57" s="81"/>
      <c r="Q57" s="70"/>
      <c r="R57" s="28">
        <f t="shared" si="2"/>
        <v>0.025011574074074075</v>
      </c>
      <c r="S57" s="11">
        <f>R57/2</f>
        <v>0.012505787037037037</v>
      </c>
    </row>
    <row r="58" spans="1:19" ht="11.25">
      <c r="A58" s="103">
        <v>52</v>
      </c>
      <c r="B58" s="1">
        <v>17</v>
      </c>
      <c r="C58" s="1">
        <v>2</v>
      </c>
      <c r="D58" s="37" t="s">
        <v>91</v>
      </c>
      <c r="E58" s="1">
        <v>1987</v>
      </c>
      <c r="F58" s="1" t="s">
        <v>178</v>
      </c>
      <c r="G58" s="38" t="s">
        <v>63</v>
      </c>
      <c r="H58" s="12"/>
      <c r="I58" s="31"/>
      <c r="J58" s="31">
        <v>0.01267361111111111</v>
      </c>
      <c r="K58" s="31">
        <v>0.012638888888888889</v>
      </c>
      <c r="L58" s="31"/>
      <c r="M58" s="31"/>
      <c r="N58" s="59"/>
      <c r="O58" s="59"/>
      <c r="P58" s="59"/>
      <c r="Q58" s="57"/>
      <c r="R58" s="31">
        <f t="shared" si="2"/>
        <v>0.025312499999999998</v>
      </c>
      <c r="S58" s="13">
        <f aca="true" t="shared" si="4" ref="S58:S80">R58/2</f>
        <v>0.012656249999999999</v>
      </c>
    </row>
    <row r="59" spans="1:19" ht="11.25">
      <c r="A59" s="103">
        <v>53</v>
      </c>
      <c r="B59" s="1">
        <v>18</v>
      </c>
      <c r="C59" s="1">
        <v>2</v>
      </c>
      <c r="D59" s="37" t="s">
        <v>90</v>
      </c>
      <c r="E59" s="1">
        <v>1987</v>
      </c>
      <c r="F59" s="1" t="s">
        <v>178</v>
      </c>
      <c r="G59" s="38" t="s">
        <v>63</v>
      </c>
      <c r="H59" s="12"/>
      <c r="I59" s="31"/>
      <c r="J59" s="31">
        <v>0.01300925925925926</v>
      </c>
      <c r="K59" s="31">
        <v>0.013310185185185187</v>
      </c>
      <c r="L59" s="31"/>
      <c r="M59" s="31"/>
      <c r="N59" s="59"/>
      <c r="O59" s="59"/>
      <c r="P59" s="59"/>
      <c r="Q59" s="57"/>
      <c r="R59" s="31">
        <f t="shared" si="2"/>
        <v>0.026319444444444447</v>
      </c>
      <c r="S59" s="13">
        <f t="shared" si="4"/>
        <v>0.013159722222222224</v>
      </c>
    </row>
    <row r="60" spans="1:19" ht="11.25">
      <c r="A60" s="103">
        <v>54</v>
      </c>
      <c r="B60" s="1">
        <v>12</v>
      </c>
      <c r="C60" s="1">
        <v>2</v>
      </c>
      <c r="D60" s="37" t="s">
        <v>9</v>
      </c>
      <c r="E60" s="1">
        <v>1955</v>
      </c>
      <c r="F60" s="1" t="s">
        <v>177</v>
      </c>
      <c r="G60" s="38" t="s">
        <v>2</v>
      </c>
      <c r="H60" s="12"/>
      <c r="I60" s="31">
        <v>0.014120370370370368</v>
      </c>
      <c r="J60" s="31"/>
      <c r="K60" s="31"/>
      <c r="L60" s="31"/>
      <c r="M60" s="31">
        <v>0.014317129629629631</v>
      </c>
      <c r="N60" s="59"/>
      <c r="O60" s="59"/>
      <c r="P60" s="59"/>
      <c r="Q60" s="57"/>
      <c r="R60" s="31">
        <f t="shared" si="2"/>
        <v>0.028437499999999998</v>
      </c>
      <c r="S60" s="13">
        <f t="shared" si="4"/>
        <v>0.014218749999999999</v>
      </c>
    </row>
    <row r="61" spans="1:19" ht="11.25">
      <c r="A61" s="103">
        <v>55</v>
      </c>
      <c r="B61" s="1">
        <v>15</v>
      </c>
      <c r="C61" s="1">
        <v>2</v>
      </c>
      <c r="D61" s="114" t="s">
        <v>183</v>
      </c>
      <c r="E61" s="48">
        <v>1968</v>
      </c>
      <c r="F61" s="1" t="s">
        <v>176</v>
      </c>
      <c r="G61" s="38" t="s">
        <v>186</v>
      </c>
      <c r="H61" s="12"/>
      <c r="I61" s="31"/>
      <c r="J61" s="31"/>
      <c r="K61" s="31"/>
      <c r="L61" s="31"/>
      <c r="M61" s="31"/>
      <c r="N61" s="59"/>
      <c r="O61" s="59"/>
      <c r="P61" s="59">
        <v>0.014282407407407409</v>
      </c>
      <c r="Q61" s="57">
        <v>0.014201388888888888</v>
      </c>
      <c r="R61" s="31">
        <f>H61+I61+J61+K61+L61+M61+N61+O61+P61+Q61</f>
        <v>0.0284837962962963</v>
      </c>
      <c r="S61" s="13">
        <f t="shared" si="4"/>
        <v>0.01424189814814815</v>
      </c>
    </row>
    <row r="62" spans="1:19" ht="11.25">
      <c r="A62" s="103">
        <v>56</v>
      </c>
      <c r="B62" s="1">
        <v>16</v>
      </c>
      <c r="C62" s="1">
        <v>2</v>
      </c>
      <c r="D62" s="37" t="s">
        <v>97</v>
      </c>
      <c r="E62" s="1">
        <v>1962</v>
      </c>
      <c r="F62" s="1" t="s">
        <v>176</v>
      </c>
      <c r="G62" s="38" t="s">
        <v>98</v>
      </c>
      <c r="H62" s="12"/>
      <c r="I62" s="31"/>
      <c r="J62" s="31">
        <v>0.014814814814814814</v>
      </c>
      <c r="K62" s="31"/>
      <c r="L62" s="31"/>
      <c r="M62" s="31"/>
      <c r="N62" s="59"/>
      <c r="O62" s="59"/>
      <c r="P62" s="59">
        <v>0.014340277777777776</v>
      </c>
      <c r="Q62" s="57"/>
      <c r="R62" s="31">
        <f t="shared" si="2"/>
        <v>0.02915509259259259</v>
      </c>
      <c r="S62" s="13">
        <f t="shared" si="4"/>
        <v>0.014577546296296295</v>
      </c>
    </row>
    <row r="63" spans="1:19" ht="11.25">
      <c r="A63" s="103">
        <v>57</v>
      </c>
      <c r="B63" s="1">
        <v>19</v>
      </c>
      <c r="C63" s="1">
        <v>2</v>
      </c>
      <c r="D63" s="41" t="s">
        <v>128</v>
      </c>
      <c r="E63" s="1">
        <v>1991</v>
      </c>
      <c r="F63" s="1" t="s">
        <v>178</v>
      </c>
      <c r="G63" s="42" t="s">
        <v>132</v>
      </c>
      <c r="H63" s="12"/>
      <c r="I63" s="31"/>
      <c r="J63" s="31"/>
      <c r="K63" s="31">
        <v>0.01525462962962963</v>
      </c>
      <c r="L63" s="31"/>
      <c r="M63" s="31"/>
      <c r="N63" s="59"/>
      <c r="O63" s="59">
        <v>0.014918981481481483</v>
      </c>
      <c r="P63" s="59"/>
      <c r="Q63" s="57"/>
      <c r="R63" s="31">
        <f t="shared" si="2"/>
        <v>0.030173611111111113</v>
      </c>
      <c r="S63" s="13">
        <f t="shared" si="4"/>
        <v>0.015086805555555556</v>
      </c>
    </row>
    <row r="64" spans="1:19" ht="11.25">
      <c r="A64" s="103">
        <v>58</v>
      </c>
      <c r="B64" s="1">
        <v>7</v>
      </c>
      <c r="C64" s="1">
        <v>2</v>
      </c>
      <c r="D64" s="37" t="s">
        <v>101</v>
      </c>
      <c r="E64" s="1">
        <v>1972</v>
      </c>
      <c r="F64" s="1" t="s">
        <v>175</v>
      </c>
      <c r="G64" s="38" t="s">
        <v>102</v>
      </c>
      <c r="H64" s="12"/>
      <c r="I64" s="31"/>
      <c r="J64" s="31">
        <v>0.015497685185185186</v>
      </c>
      <c r="K64" s="31">
        <v>0.01480324074074074</v>
      </c>
      <c r="L64" s="31"/>
      <c r="M64" s="31"/>
      <c r="N64" s="59"/>
      <c r="O64" s="59"/>
      <c r="P64" s="59"/>
      <c r="Q64" s="57"/>
      <c r="R64" s="31">
        <f t="shared" si="2"/>
        <v>0.030300925925925926</v>
      </c>
      <c r="S64" s="13">
        <f t="shared" si="4"/>
        <v>0.015150462962962963</v>
      </c>
    </row>
    <row r="65" spans="1:19" ht="11.25">
      <c r="A65" s="103">
        <v>59</v>
      </c>
      <c r="B65" s="1">
        <v>13</v>
      </c>
      <c r="C65" s="1">
        <v>2</v>
      </c>
      <c r="D65" s="37" t="s">
        <v>65</v>
      </c>
      <c r="E65" s="1">
        <v>1956</v>
      </c>
      <c r="F65" s="1" t="s">
        <v>177</v>
      </c>
      <c r="G65" s="38" t="s">
        <v>11</v>
      </c>
      <c r="H65" s="12">
        <v>0.015243055555555557</v>
      </c>
      <c r="I65" s="31"/>
      <c r="J65" s="31"/>
      <c r="K65" s="31"/>
      <c r="L65" s="31"/>
      <c r="M65" s="31"/>
      <c r="N65" s="59"/>
      <c r="O65" s="59"/>
      <c r="P65" s="59"/>
      <c r="Q65" s="57">
        <v>0.01577546296296296</v>
      </c>
      <c r="R65" s="31">
        <f>H65+I65+J65+K65+L65+M65+N65+O65+P65+Q65</f>
        <v>0.031018518518518515</v>
      </c>
      <c r="S65" s="13">
        <f t="shared" si="4"/>
        <v>0.015509259259259257</v>
      </c>
    </row>
    <row r="66" spans="1:19" ht="11.25">
      <c r="A66" s="103">
        <v>60</v>
      </c>
      <c r="B66" s="1">
        <v>8</v>
      </c>
      <c r="C66" s="1">
        <v>2</v>
      </c>
      <c r="D66" s="37" t="s">
        <v>163</v>
      </c>
      <c r="E66" s="1">
        <v>1977</v>
      </c>
      <c r="F66" s="1" t="s">
        <v>175</v>
      </c>
      <c r="G66" s="38" t="s">
        <v>2</v>
      </c>
      <c r="H66" s="12">
        <v>0.016076388888888887</v>
      </c>
      <c r="I66" s="31"/>
      <c r="J66" s="31"/>
      <c r="K66" s="31"/>
      <c r="L66" s="31"/>
      <c r="M66" s="31"/>
      <c r="N66" s="59"/>
      <c r="O66" s="59">
        <v>0.015763888888888886</v>
      </c>
      <c r="P66" s="59"/>
      <c r="Q66" s="57"/>
      <c r="R66" s="31">
        <f t="shared" si="2"/>
        <v>0.03184027777777777</v>
      </c>
      <c r="S66" s="13">
        <f t="shared" si="4"/>
        <v>0.015920138888888886</v>
      </c>
    </row>
    <row r="67" spans="1:19" ht="11.25">
      <c r="A67" s="103">
        <v>61</v>
      </c>
      <c r="B67" s="1">
        <v>17</v>
      </c>
      <c r="C67" s="1">
        <v>2</v>
      </c>
      <c r="D67" s="41" t="s">
        <v>145</v>
      </c>
      <c r="E67" s="1">
        <v>1959</v>
      </c>
      <c r="F67" s="1" t="s">
        <v>176</v>
      </c>
      <c r="G67" s="38" t="s">
        <v>2</v>
      </c>
      <c r="H67" s="12"/>
      <c r="I67" s="31"/>
      <c r="J67" s="31"/>
      <c r="K67" s="31"/>
      <c r="L67" s="31">
        <v>0.016261574074074074</v>
      </c>
      <c r="M67" s="31">
        <v>0.015891203703703703</v>
      </c>
      <c r="N67" s="59"/>
      <c r="O67" s="59"/>
      <c r="P67" s="59"/>
      <c r="Q67" s="57"/>
      <c r="R67" s="31">
        <f t="shared" si="2"/>
        <v>0.03215277777777778</v>
      </c>
      <c r="S67" s="13">
        <f t="shared" si="4"/>
        <v>0.01607638888888889</v>
      </c>
    </row>
    <row r="68" spans="1:19" ht="11.25">
      <c r="A68" s="103">
        <v>62</v>
      </c>
      <c r="B68" s="1">
        <v>14</v>
      </c>
      <c r="C68" s="1">
        <v>2</v>
      </c>
      <c r="D68" s="37" t="s">
        <v>20</v>
      </c>
      <c r="E68" s="1">
        <v>1952</v>
      </c>
      <c r="F68" s="1" t="s">
        <v>177</v>
      </c>
      <c r="G68" s="38" t="s">
        <v>11</v>
      </c>
      <c r="H68" s="12"/>
      <c r="I68" s="31">
        <v>0.015486111111111112</v>
      </c>
      <c r="J68" s="31"/>
      <c r="K68" s="31">
        <v>0.016805555555555556</v>
      </c>
      <c r="L68" s="31"/>
      <c r="M68" s="31"/>
      <c r="N68" s="59"/>
      <c r="O68" s="59"/>
      <c r="P68" s="59"/>
      <c r="Q68" s="57"/>
      <c r="R68" s="31">
        <f t="shared" si="2"/>
        <v>0.03229166666666667</v>
      </c>
      <c r="S68" s="13">
        <f t="shared" si="4"/>
        <v>0.016145833333333335</v>
      </c>
    </row>
    <row r="69" spans="1:19" ht="11.25">
      <c r="A69" s="103">
        <v>63</v>
      </c>
      <c r="B69" s="1">
        <v>18</v>
      </c>
      <c r="C69" s="1">
        <v>2</v>
      </c>
      <c r="D69" s="37" t="s">
        <v>134</v>
      </c>
      <c r="E69" s="1">
        <v>1968</v>
      </c>
      <c r="F69" s="1" t="s">
        <v>176</v>
      </c>
      <c r="G69" s="38" t="s">
        <v>2</v>
      </c>
      <c r="H69" s="12"/>
      <c r="I69" s="31"/>
      <c r="J69" s="31"/>
      <c r="K69" s="31">
        <v>0.01693287037037037</v>
      </c>
      <c r="L69" s="31"/>
      <c r="M69" s="31"/>
      <c r="N69" s="59"/>
      <c r="O69" s="59"/>
      <c r="P69" s="59">
        <v>0.015474537037037038</v>
      </c>
      <c r="Q69" s="57"/>
      <c r="R69" s="31">
        <f t="shared" si="2"/>
        <v>0.032407407407407406</v>
      </c>
      <c r="S69" s="13">
        <f t="shared" si="4"/>
        <v>0.016203703703703703</v>
      </c>
    </row>
    <row r="70" spans="1:19" ht="11.25">
      <c r="A70" s="103">
        <v>64</v>
      </c>
      <c r="B70" s="1">
        <v>9</v>
      </c>
      <c r="C70" s="1">
        <v>2</v>
      </c>
      <c r="D70" s="114" t="s">
        <v>184</v>
      </c>
      <c r="E70" s="48">
        <v>1978</v>
      </c>
      <c r="F70" s="1" t="s">
        <v>175</v>
      </c>
      <c r="G70" s="38" t="s">
        <v>185</v>
      </c>
      <c r="H70" s="21"/>
      <c r="I70" s="31"/>
      <c r="J70" s="31"/>
      <c r="K70" s="31"/>
      <c r="L70" s="31"/>
      <c r="M70" s="31"/>
      <c r="N70" s="59"/>
      <c r="O70" s="59"/>
      <c r="P70" s="59">
        <v>0.01636574074074074</v>
      </c>
      <c r="Q70" s="57">
        <v>0.01605324074074074</v>
      </c>
      <c r="R70" s="31">
        <f>H70+I70+J70+K70+L70+M70+N70+O70+P70+Q70</f>
        <v>0.03241898148148148</v>
      </c>
      <c r="S70" s="13">
        <f t="shared" si="4"/>
        <v>0.01620949074074074</v>
      </c>
    </row>
    <row r="71" spans="1:19" ht="11.25">
      <c r="A71" s="103">
        <v>65</v>
      </c>
      <c r="B71" s="1">
        <v>15</v>
      </c>
      <c r="C71" s="1">
        <v>2</v>
      </c>
      <c r="D71" s="37" t="s">
        <v>105</v>
      </c>
      <c r="E71" s="1">
        <v>1954</v>
      </c>
      <c r="F71" s="1" t="s">
        <v>177</v>
      </c>
      <c r="G71" s="38" t="s">
        <v>2</v>
      </c>
      <c r="H71" s="12"/>
      <c r="I71" s="31"/>
      <c r="J71" s="31">
        <v>0.016238425925925924</v>
      </c>
      <c r="K71" s="31">
        <v>0.016412037037037037</v>
      </c>
      <c r="L71" s="31"/>
      <c r="M71" s="31"/>
      <c r="N71" s="59"/>
      <c r="O71" s="59"/>
      <c r="P71" s="59"/>
      <c r="Q71" s="57"/>
      <c r="R71" s="31">
        <f t="shared" si="2"/>
        <v>0.032650462962962964</v>
      </c>
      <c r="S71" s="13">
        <f t="shared" si="4"/>
        <v>0.016325231481481482</v>
      </c>
    </row>
    <row r="72" spans="1:19" ht="11.25">
      <c r="A72" s="103">
        <v>66</v>
      </c>
      <c r="B72" s="1">
        <v>20</v>
      </c>
      <c r="C72" s="1">
        <v>2</v>
      </c>
      <c r="D72" s="37" t="s">
        <v>25</v>
      </c>
      <c r="E72" s="1">
        <v>1982</v>
      </c>
      <c r="F72" s="1" t="s">
        <v>178</v>
      </c>
      <c r="G72" s="38" t="s">
        <v>2</v>
      </c>
      <c r="H72" s="12">
        <v>0.017326388888888888</v>
      </c>
      <c r="I72" s="31">
        <v>0.015601851851851851</v>
      </c>
      <c r="J72" s="31"/>
      <c r="K72" s="31"/>
      <c r="L72" s="31"/>
      <c r="M72" s="31"/>
      <c r="N72" s="59"/>
      <c r="O72" s="59"/>
      <c r="P72" s="59"/>
      <c r="Q72" s="57"/>
      <c r="R72" s="31">
        <f t="shared" si="2"/>
        <v>0.03292824074074074</v>
      </c>
      <c r="S72" s="13">
        <f t="shared" si="4"/>
        <v>0.01646412037037037</v>
      </c>
    </row>
    <row r="73" spans="1:19" ht="11.25">
      <c r="A73" s="103">
        <v>67</v>
      </c>
      <c r="B73" s="1">
        <v>21</v>
      </c>
      <c r="C73" s="1">
        <v>2</v>
      </c>
      <c r="D73" s="37" t="s">
        <v>106</v>
      </c>
      <c r="E73" s="1">
        <v>1987</v>
      </c>
      <c r="F73" s="1" t="s">
        <v>178</v>
      </c>
      <c r="G73" s="38" t="s">
        <v>63</v>
      </c>
      <c r="H73" s="21"/>
      <c r="I73" s="31"/>
      <c r="J73" s="31">
        <v>0.0165625</v>
      </c>
      <c r="K73" s="31"/>
      <c r="L73" s="31"/>
      <c r="M73" s="31"/>
      <c r="N73" s="59">
        <v>0.01638888888888889</v>
      </c>
      <c r="O73" s="59"/>
      <c r="P73" s="59"/>
      <c r="Q73" s="57"/>
      <c r="R73" s="31">
        <f t="shared" si="2"/>
        <v>0.03295138888888889</v>
      </c>
      <c r="S73" s="13">
        <f t="shared" si="4"/>
        <v>0.016475694444444446</v>
      </c>
    </row>
    <row r="74" spans="1:19" ht="11.25">
      <c r="A74" s="103">
        <v>68</v>
      </c>
      <c r="B74" s="1">
        <v>22</v>
      </c>
      <c r="C74" s="1">
        <v>2</v>
      </c>
      <c r="D74" s="37" t="s">
        <v>166</v>
      </c>
      <c r="E74" s="1">
        <v>1994</v>
      </c>
      <c r="F74" s="1" t="s">
        <v>178</v>
      </c>
      <c r="G74" s="38" t="s">
        <v>167</v>
      </c>
      <c r="H74" s="12"/>
      <c r="I74" s="31"/>
      <c r="J74" s="31"/>
      <c r="K74" s="31"/>
      <c r="L74" s="31"/>
      <c r="M74" s="31"/>
      <c r="N74" s="59"/>
      <c r="O74" s="59">
        <v>0.015925925925925927</v>
      </c>
      <c r="P74" s="59"/>
      <c r="Q74" s="57">
        <v>0.017731481481481483</v>
      </c>
      <c r="R74" s="31">
        <f>H74+I74+J74+K74+L74+M74+N74+O74+P74+Q74</f>
        <v>0.033657407407407414</v>
      </c>
      <c r="S74" s="13">
        <f t="shared" si="4"/>
        <v>0.016828703703703707</v>
      </c>
    </row>
    <row r="75" spans="1:19" s="1" customFormat="1" ht="11.25">
      <c r="A75" s="103">
        <v>69</v>
      </c>
      <c r="B75" s="1">
        <v>19</v>
      </c>
      <c r="C75" s="1">
        <v>2</v>
      </c>
      <c r="D75" s="114" t="s">
        <v>188</v>
      </c>
      <c r="E75" s="48">
        <v>1963</v>
      </c>
      <c r="F75" s="1" t="s">
        <v>176</v>
      </c>
      <c r="G75" s="38" t="s">
        <v>189</v>
      </c>
      <c r="H75" s="12"/>
      <c r="I75" s="31"/>
      <c r="J75" s="31"/>
      <c r="K75" s="31"/>
      <c r="L75" s="31"/>
      <c r="M75" s="31"/>
      <c r="N75" s="59"/>
      <c r="O75" s="59"/>
      <c r="P75" s="59">
        <v>0.017372685185185185</v>
      </c>
      <c r="Q75" s="57">
        <v>0.016828703703703703</v>
      </c>
      <c r="R75" s="31">
        <f>H75+I75+J75+K75+L75+M75+N75+O75+P75+Q75</f>
        <v>0.03420138888888889</v>
      </c>
      <c r="S75" s="13">
        <f t="shared" si="4"/>
        <v>0.017100694444444446</v>
      </c>
    </row>
    <row r="76" spans="1:19" s="1" customFormat="1" ht="11.25">
      <c r="A76" s="103">
        <v>70</v>
      </c>
      <c r="B76" s="1">
        <v>10</v>
      </c>
      <c r="C76" s="1">
        <v>2</v>
      </c>
      <c r="D76" s="37" t="s">
        <v>108</v>
      </c>
      <c r="E76" s="1">
        <v>1974</v>
      </c>
      <c r="F76" s="1" t="s">
        <v>175</v>
      </c>
      <c r="G76" s="38" t="s">
        <v>123</v>
      </c>
      <c r="H76" s="12"/>
      <c r="I76" s="31"/>
      <c r="J76" s="31">
        <v>0.01726851851851852</v>
      </c>
      <c r="K76" s="31">
        <v>0.01702546296296296</v>
      </c>
      <c r="L76" s="31"/>
      <c r="M76" s="31"/>
      <c r="N76" s="59"/>
      <c r="O76" s="59"/>
      <c r="P76" s="59"/>
      <c r="Q76" s="57"/>
      <c r="R76" s="31">
        <f t="shared" si="2"/>
        <v>0.03429398148148148</v>
      </c>
      <c r="S76" s="13">
        <f t="shared" si="4"/>
        <v>0.01714699074074074</v>
      </c>
    </row>
    <row r="77" spans="1:19" ht="11.25">
      <c r="A77" s="103">
        <v>71</v>
      </c>
      <c r="B77" s="1">
        <v>11</v>
      </c>
      <c r="C77" s="1">
        <v>2</v>
      </c>
      <c r="D77" s="37" t="s">
        <v>77</v>
      </c>
      <c r="E77" s="1">
        <v>1973</v>
      </c>
      <c r="F77" s="1" t="s">
        <v>175</v>
      </c>
      <c r="G77" s="38" t="s">
        <v>2</v>
      </c>
      <c r="H77" s="12">
        <v>0.017800925925925925</v>
      </c>
      <c r="I77" s="31"/>
      <c r="J77" s="31"/>
      <c r="K77" s="31">
        <v>0.017175925925925924</v>
      </c>
      <c r="L77" s="31"/>
      <c r="M77" s="31"/>
      <c r="N77" s="59"/>
      <c r="O77" s="59"/>
      <c r="P77" s="59"/>
      <c r="Q77" s="57"/>
      <c r="R77" s="31">
        <f t="shared" si="2"/>
        <v>0.03497685185185185</v>
      </c>
      <c r="S77" s="13">
        <f t="shared" si="4"/>
        <v>0.017488425925925925</v>
      </c>
    </row>
    <row r="78" spans="1:19" ht="11.25">
      <c r="A78" s="103">
        <v>72</v>
      </c>
      <c r="B78" s="1">
        <v>20</v>
      </c>
      <c r="C78" s="1">
        <v>2</v>
      </c>
      <c r="D78" s="37" t="s">
        <v>45</v>
      </c>
      <c r="E78" s="1">
        <v>1965</v>
      </c>
      <c r="F78" s="1" t="s">
        <v>176</v>
      </c>
      <c r="G78" s="38" t="s">
        <v>124</v>
      </c>
      <c r="H78" s="12"/>
      <c r="I78" s="31">
        <v>0.019212962962962963</v>
      </c>
      <c r="J78" s="31"/>
      <c r="K78" s="31">
        <v>0.017662037037037035</v>
      </c>
      <c r="L78" s="31"/>
      <c r="M78" s="31"/>
      <c r="N78" s="59"/>
      <c r="O78" s="59"/>
      <c r="P78" s="59"/>
      <c r="Q78" s="57"/>
      <c r="R78" s="31">
        <f t="shared" si="2"/>
        <v>0.036875</v>
      </c>
      <c r="S78" s="13">
        <f t="shared" si="4"/>
        <v>0.0184375</v>
      </c>
    </row>
    <row r="79" spans="1:19" ht="11.25">
      <c r="A79" s="103">
        <v>73</v>
      </c>
      <c r="B79" s="1">
        <v>23</v>
      </c>
      <c r="C79" s="1">
        <v>2</v>
      </c>
      <c r="D79" s="37" t="s">
        <v>41</v>
      </c>
      <c r="E79" s="1">
        <v>1982</v>
      </c>
      <c r="F79" s="1" t="s">
        <v>178</v>
      </c>
      <c r="G79" s="38" t="s">
        <v>39</v>
      </c>
      <c r="H79" s="22"/>
      <c r="I79" s="31">
        <v>0.0178125</v>
      </c>
      <c r="J79" s="31"/>
      <c r="K79" s="31"/>
      <c r="L79" s="31"/>
      <c r="M79" s="31">
        <v>0.019525462962962963</v>
      </c>
      <c r="N79" s="59"/>
      <c r="O79" s="59"/>
      <c r="P79" s="59"/>
      <c r="Q79" s="57"/>
      <c r="R79" s="31">
        <f t="shared" si="2"/>
        <v>0.03733796296296296</v>
      </c>
      <c r="S79" s="13">
        <f t="shared" si="4"/>
        <v>0.01866898148148148</v>
      </c>
    </row>
    <row r="80" spans="1:19" ht="11.25">
      <c r="A80" s="108">
        <v>74</v>
      </c>
      <c r="B80" s="19">
        <v>21</v>
      </c>
      <c r="C80" s="19">
        <v>2</v>
      </c>
      <c r="D80" s="23" t="s">
        <v>140</v>
      </c>
      <c r="E80" s="19">
        <v>1964</v>
      </c>
      <c r="F80" s="19" t="s">
        <v>176</v>
      </c>
      <c r="G80" s="39" t="s">
        <v>2</v>
      </c>
      <c r="H80" s="14"/>
      <c r="I80" s="32"/>
      <c r="J80" s="32"/>
      <c r="K80" s="32">
        <v>0.02164351851851852</v>
      </c>
      <c r="L80" s="32"/>
      <c r="M80" s="32"/>
      <c r="N80" s="77"/>
      <c r="O80" s="77"/>
      <c r="P80" s="77"/>
      <c r="Q80" s="71">
        <v>0.020243055555555552</v>
      </c>
      <c r="R80" s="32">
        <f>H80+I80+J80+K80+L80+M80+N80+O80+P80+Q80</f>
        <v>0.041886574074074076</v>
      </c>
      <c r="S80" s="15">
        <f t="shared" si="4"/>
        <v>0.020943287037037038</v>
      </c>
    </row>
    <row r="81" spans="1:19" ht="11.25">
      <c r="A81" s="102">
        <v>75</v>
      </c>
      <c r="B81" s="16">
        <v>24</v>
      </c>
      <c r="C81" s="16">
        <v>1</v>
      </c>
      <c r="D81" s="36" t="s">
        <v>120</v>
      </c>
      <c r="E81" s="16">
        <v>1984</v>
      </c>
      <c r="F81" s="16" t="s">
        <v>178</v>
      </c>
      <c r="G81" s="40" t="s">
        <v>0</v>
      </c>
      <c r="H81" s="10"/>
      <c r="I81" s="28">
        <v>0.012291666666666666</v>
      </c>
      <c r="J81" s="28"/>
      <c r="K81" s="28"/>
      <c r="L81" s="28"/>
      <c r="M81" s="28"/>
      <c r="N81" s="81"/>
      <c r="O81" s="81"/>
      <c r="P81" s="81"/>
      <c r="Q81" s="70"/>
      <c r="R81" s="28">
        <f t="shared" si="2"/>
        <v>0.012291666666666666</v>
      </c>
      <c r="S81" s="11">
        <f>R81/1</f>
        <v>0.012291666666666666</v>
      </c>
    </row>
    <row r="82" spans="1:19" ht="11.25">
      <c r="A82" s="103">
        <v>76</v>
      </c>
      <c r="B82" s="1">
        <v>25</v>
      </c>
      <c r="C82" s="1">
        <v>1</v>
      </c>
      <c r="D82" s="68" t="s">
        <v>150</v>
      </c>
      <c r="E82" s="1">
        <v>1983</v>
      </c>
      <c r="F82" s="1" t="s">
        <v>178</v>
      </c>
      <c r="G82" s="38" t="s">
        <v>63</v>
      </c>
      <c r="H82" s="12"/>
      <c r="I82" s="31"/>
      <c r="J82" s="31"/>
      <c r="K82" s="31"/>
      <c r="L82" s="31"/>
      <c r="M82" s="31">
        <v>0.012824074074074073</v>
      </c>
      <c r="N82" s="59"/>
      <c r="O82" s="59"/>
      <c r="P82" s="59"/>
      <c r="Q82" s="57"/>
      <c r="R82" s="31">
        <f t="shared" si="2"/>
        <v>0.012824074074074073</v>
      </c>
      <c r="S82" s="13">
        <f aca="true" t="shared" si="5" ref="S82:S126">R82/1</f>
        <v>0.012824074074074073</v>
      </c>
    </row>
    <row r="83" spans="1:19" ht="11.25">
      <c r="A83" s="103">
        <v>77</v>
      </c>
      <c r="B83" s="1">
        <v>26</v>
      </c>
      <c r="C83" s="1">
        <v>1</v>
      </c>
      <c r="D83" s="37" t="s">
        <v>121</v>
      </c>
      <c r="E83" s="1">
        <v>1985</v>
      </c>
      <c r="F83" s="1" t="s">
        <v>178</v>
      </c>
      <c r="G83" s="38" t="s">
        <v>63</v>
      </c>
      <c r="H83" s="12"/>
      <c r="I83" s="31"/>
      <c r="J83" s="31"/>
      <c r="K83" s="31">
        <v>0.012962962962962963</v>
      </c>
      <c r="L83" s="31"/>
      <c r="M83" s="31"/>
      <c r="N83" s="59"/>
      <c r="O83" s="59"/>
      <c r="P83" s="59"/>
      <c r="Q83" s="57"/>
      <c r="R83" s="31">
        <f t="shared" si="2"/>
        <v>0.012962962962962963</v>
      </c>
      <c r="S83" s="13">
        <f t="shared" si="5"/>
        <v>0.012962962962962963</v>
      </c>
    </row>
    <row r="84" spans="1:19" s="1" customFormat="1" ht="11.25">
      <c r="A84" s="103">
        <v>78</v>
      </c>
      <c r="B84" s="1">
        <v>22</v>
      </c>
      <c r="C84" s="1">
        <v>1</v>
      </c>
      <c r="D84" s="37" t="s">
        <v>92</v>
      </c>
      <c r="E84" s="1">
        <v>1962</v>
      </c>
      <c r="F84" s="1" t="s">
        <v>176</v>
      </c>
      <c r="G84" s="38" t="s">
        <v>93</v>
      </c>
      <c r="H84" s="20"/>
      <c r="I84" s="29"/>
      <c r="J84" s="29">
        <v>0.013287037037037036</v>
      </c>
      <c r="K84" s="29"/>
      <c r="L84" s="29"/>
      <c r="M84" s="29"/>
      <c r="N84" s="73"/>
      <c r="O84" s="73"/>
      <c r="P84" s="73"/>
      <c r="Q84" s="69"/>
      <c r="R84" s="31">
        <f t="shared" si="2"/>
        <v>0.013287037037037036</v>
      </c>
      <c r="S84" s="13">
        <f t="shared" si="5"/>
        <v>0.013287037037037036</v>
      </c>
    </row>
    <row r="85" spans="1:19" s="1" customFormat="1" ht="11.25">
      <c r="A85" s="103">
        <v>79</v>
      </c>
      <c r="B85" s="1">
        <v>27</v>
      </c>
      <c r="C85" s="1">
        <v>1</v>
      </c>
      <c r="D85" s="37" t="s">
        <v>162</v>
      </c>
      <c r="E85" s="1">
        <v>1979</v>
      </c>
      <c r="F85" s="1" t="s">
        <v>178</v>
      </c>
      <c r="G85" s="38" t="s">
        <v>2</v>
      </c>
      <c r="H85" s="20"/>
      <c r="I85" s="29"/>
      <c r="J85" s="29"/>
      <c r="K85" s="29"/>
      <c r="L85" s="29"/>
      <c r="M85" s="29"/>
      <c r="N85" s="73"/>
      <c r="O85" s="73">
        <v>0.01392361111111111</v>
      </c>
      <c r="P85" s="73"/>
      <c r="Q85" s="69"/>
      <c r="R85" s="31">
        <f t="shared" si="2"/>
        <v>0.01392361111111111</v>
      </c>
      <c r="S85" s="13">
        <f t="shared" si="5"/>
        <v>0.01392361111111111</v>
      </c>
    </row>
    <row r="86" spans="1:19" ht="11.25">
      <c r="A86" s="103">
        <v>80</v>
      </c>
      <c r="B86" s="1">
        <v>23</v>
      </c>
      <c r="C86" s="1">
        <v>1</v>
      </c>
      <c r="D86" s="37" t="s">
        <v>52</v>
      </c>
      <c r="E86" s="1">
        <v>1959</v>
      </c>
      <c r="F86" s="1" t="s">
        <v>176</v>
      </c>
      <c r="G86" s="38" t="s">
        <v>53</v>
      </c>
      <c r="H86" s="12">
        <v>0.014074074074074074</v>
      </c>
      <c r="I86" s="31" t="s">
        <v>89</v>
      </c>
      <c r="J86" s="31"/>
      <c r="K86" s="31"/>
      <c r="L86" s="31"/>
      <c r="M86" s="31"/>
      <c r="N86" s="59"/>
      <c r="O86" s="59"/>
      <c r="P86" s="59"/>
      <c r="Q86" s="57"/>
      <c r="R86" s="31">
        <f>H86+J86+K86+L86+M86+N86+O86+P86+Q86</f>
        <v>0.014074074074074074</v>
      </c>
      <c r="S86" s="13">
        <f t="shared" si="5"/>
        <v>0.014074074074074074</v>
      </c>
    </row>
    <row r="87" spans="1:19" ht="11.25">
      <c r="A87" s="103">
        <v>81</v>
      </c>
      <c r="B87" s="1">
        <v>24</v>
      </c>
      <c r="C87" s="1">
        <v>1</v>
      </c>
      <c r="D87" s="37" t="s">
        <v>95</v>
      </c>
      <c r="E87" s="1">
        <v>1960</v>
      </c>
      <c r="F87" s="1" t="s">
        <v>176</v>
      </c>
      <c r="G87" s="38" t="s">
        <v>2</v>
      </c>
      <c r="H87" s="12"/>
      <c r="I87" s="31"/>
      <c r="J87" s="31">
        <v>0.014375</v>
      </c>
      <c r="K87" s="31"/>
      <c r="L87" s="31"/>
      <c r="M87" s="31"/>
      <c r="N87" s="59"/>
      <c r="O87" s="59"/>
      <c r="P87" s="59"/>
      <c r="Q87" s="57"/>
      <c r="R87" s="31">
        <f t="shared" si="2"/>
        <v>0.014375</v>
      </c>
      <c r="S87" s="13">
        <f t="shared" si="5"/>
        <v>0.014375</v>
      </c>
    </row>
    <row r="88" spans="1:19" ht="11.25">
      <c r="A88" s="103">
        <v>82</v>
      </c>
      <c r="B88" s="1">
        <v>28</v>
      </c>
      <c r="C88" s="1">
        <v>1</v>
      </c>
      <c r="D88" s="37" t="s">
        <v>126</v>
      </c>
      <c r="E88" s="1">
        <v>1983</v>
      </c>
      <c r="F88" s="1" t="s">
        <v>178</v>
      </c>
      <c r="G88" s="38" t="s">
        <v>127</v>
      </c>
      <c r="H88" s="12"/>
      <c r="I88" s="31"/>
      <c r="J88" s="31"/>
      <c r="K88" s="31">
        <v>0.014444444444444446</v>
      </c>
      <c r="L88" s="31"/>
      <c r="M88" s="31"/>
      <c r="N88" s="59"/>
      <c r="O88" s="59"/>
      <c r="P88" s="59"/>
      <c r="Q88" s="57"/>
      <c r="R88" s="31">
        <f t="shared" si="2"/>
        <v>0.014444444444444446</v>
      </c>
      <c r="S88" s="13">
        <f t="shared" si="5"/>
        <v>0.014444444444444446</v>
      </c>
    </row>
    <row r="89" spans="1:19" ht="11.25">
      <c r="A89" s="103">
        <v>83</v>
      </c>
      <c r="B89" s="1">
        <v>25</v>
      </c>
      <c r="C89" s="1">
        <v>1</v>
      </c>
      <c r="D89" s="41" t="s">
        <v>143</v>
      </c>
      <c r="E89" s="1">
        <v>1964</v>
      </c>
      <c r="F89" s="1" t="s">
        <v>176</v>
      </c>
      <c r="G89" s="38" t="s">
        <v>2</v>
      </c>
      <c r="H89" s="12"/>
      <c r="I89" s="31"/>
      <c r="J89" s="31"/>
      <c r="K89" s="31"/>
      <c r="L89" s="31">
        <v>0.014444444444444446</v>
      </c>
      <c r="M89" s="31"/>
      <c r="N89" s="59"/>
      <c r="O89" s="59"/>
      <c r="P89" s="59"/>
      <c r="Q89" s="57"/>
      <c r="R89" s="31">
        <f t="shared" si="2"/>
        <v>0.014444444444444446</v>
      </c>
      <c r="S89" s="13">
        <f t="shared" si="5"/>
        <v>0.014444444444444446</v>
      </c>
    </row>
    <row r="90" spans="1:19" ht="11.25">
      <c r="A90" s="103">
        <v>84</v>
      </c>
      <c r="B90" s="1">
        <v>16</v>
      </c>
      <c r="C90" s="1">
        <v>1</v>
      </c>
      <c r="D90" s="37" t="s">
        <v>99</v>
      </c>
      <c r="E90" s="1">
        <v>1950</v>
      </c>
      <c r="F90" s="1" t="s">
        <v>177</v>
      </c>
      <c r="G90" s="38" t="s">
        <v>24</v>
      </c>
      <c r="H90" s="12"/>
      <c r="I90" s="31"/>
      <c r="J90" s="31">
        <v>0.015104166666666667</v>
      </c>
      <c r="K90" s="31"/>
      <c r="L90" s="31"/>
      <c r="M90" s="31"/>
      <c r="N90" s="59"/>
      <c r="O90" s="59"/>
      <c r="P90" s="59"/>
      <c r="Q90" s="57"/>
      <c r="R90" s="31">
        <f t="shared" si="2"/>
        <v>0.015104166666666667</v>
      </c>
      <c r="S90" s="13">
        <f t="shared" si="5"/>
        <v>0.015104166666666667</v>
      </c>
    </row>
    <row r="91" spans="1:19" ht="11.25">
      <c r="A91" s="103">
        <v>85</v>
      </c>
      <c r="B91" s="1">
        <v>29</v>
      </c>
      <c r="C91" s="1">
        <v>1</v>
      </c>
      <c r="D91" s="41" t="s">
        <v>131</v>
      </c>
      <c r="E91" s="1">
        <v>1991</v>
      </c>
      <c r="F91" s="1" t="s">
        <v>178</v>
      </c>
      <c r="G91" s="42" t="s">
        <v>132</v>
      </c>
      <c r="H91" s="12"/>
      <c r="I91" s="31"/>
      <c r="J91" s="31"/>
      <c r="K91" s="31">
        <v>0.015324074074074073</v>
      </c>
      <c r="L91" s="31"/>
      <c r="M91" s="31"/>
      <c r="N91" s="59"/>
      <c r="O91" s="59"/>
      <c r="P91" s="59"/>
      <c r="Q91" s="57"/>
      <c r="R91" s="31">
        <f t="shared" si="2"/>
        <v>0.015324074074074073</v>
      </c>
      <c r="S91" s="13">
        <f t="shared" si="5"/>
        <v>0.015324074074074073</v>
      </c>
    </row>
    <row r="92" spans="1:19" ht="11.25">
      <c r="A92" s="103">
        <v>86</v>
      </c>
      <c r="B92" s="1">
        <v>26</v>
      </c>
      <c r="C92" s="1">
        <v>1</v>
      </c>
      <c r="D92" s="37" t="s">
        <v>23</v>
      </c>
      <c r="E92" s="1">
        <v>1960</v>
      </c>
      <c r="F92" s="1" t="s">
        <v>176</v>
      </c>
      <c r="G92" s="38" t="s">
        <v>24</v>
      </c>
      <c r="H92" s="12"/>
      <c r="I92" s="31">
        <v>0.01556712962962963</v>
      </c>
      <c r="J92" s="31"/>
      <c r="K92" s="31"/>
      <c r="L92" s="31"/>
      <c r="M92" s="31"/>
      <c r="N92" s="59"/>
      <c r="O92" s="59"/>
      <c r="P92" s="59"/>
      <c r="Q92" s="57"/>
      <c r="R92" s="31">
        <f t="shared" si="2"/>
        <v>0.01556712962962963</v>
      </c>
      <c r="S92" s="13">
        <f t="shared" si="5"/>
        <v>0.01556712962962963</v>
      </c>
    </row>
    <row r="93" spans="1:19" ht="11.25">
      <c r="A93" s="103">
        <v>87</v>
      </c>
      <c r="B93" s="1">
        <v>30</v>
      </c>
      <c r="C93" s="1">
        <v>1</v>
      </c>
      <c r="D93" s="68" t="s">
        <v>151</v>
      </c>
      <c r="E93" s="1">
        <v>1991</v>
      </c>
      <c r="F93" s="1" t="s">
        <v>178</v>
      </c>
      <c r="G93" s="38" t="s">
        <v>2</v>
      </c>
      <c r="H93" s="12"/>
      <c r="I93" s="31"/>
      <c r="J93" s="31"/>
      <c r="K93" s="31"/>
      <c r="L93" s="31"/>
      <c r="M93" s="31">
        <v>0.015625</v>
      </c>
      <c r="N93" s="59"/>
      <c r="O93" s="59"/>
      <c r="P93" s="59"/>
      <c r="Q93" s="57"/>
      <c r="R93" s="31">
        <f t="shared" si="2"/>
        <v>0.015625</v>
      </c>
      <c r="S93" s="13">
        <f t="shared" si="5"/>
        <v>0.015625</v>
      </c>
    </row>
    <row r="94" spans="1:19" ht="11.25">
      <c r="A94" s="103">
        <v>88</v>
      </c>
      <c r="B94" s="1">
        <v>17</v>
      </c>
      <c r="C94" s="1">
        <v>1</v>
      </c>
      <c r="D94" s="37" t="s">
        <v>81</v>
      </c>
      <c r="E94" s="1">
        <v>1953</v>
      </c>
      <c r="F94" s="1" t="s">
        <v>177</v>
      </c>
      <c r="G94" s="38" t="s">
        <v>2</v>
      </c>
      <c r="H94" s="12">
        <v>0.015787037037037037</v>
      </c>
      <c r="I94" s="31"/>
      <c r="J94" s="31"/>
      <c r="K94" s="31"/>
      <c r="L94" s="31"/>
      <c r="M94" s="31"/>
      <c r="N94" s="59"/>
      <c r="O94" s="59"/>
      <c r="P94" s="59"/>
      <c r="Q94" s="57"/>
      <c r="R94" s="31">
        <f t="shared" si="2"/>
        <v>0.015787037037037037</v>
      </c>
      <c r="S94" s="13">
        <f t="shared" si="5"/>
        <v>0.015787037037037037</v>
      </c>
    </row>
    <row r="95" spans="1:19" ht="11.25">
      <c r="A95" s="103">
        <v>89</v>
      </c>
      <c r="B95" s="1">
        <v>5</v>
      </c>
      <c r="C95" s="1">
        <v>1</v>
      </c>
      <c r="D95" s="37" t="s">
        <v>164</v>
      </c>
      <c r="E95" s="1">
        <v>1946</v>
      </c>
      <c r="F95" s="1" t="s">
        <v>179</v>
      </c>
      <c r="G95" s="38" t="s">
        <v>165</v>
      </c>
      <c r="H95" s="12"/>
      <c r="I95" s="31"/>
      <c r="J95" s="31"/>
      <c r="K95" s="31"/>
      <c r="L95" s="31"/>
      <c r="M95" s="31"/>
      <c r="N95" s="59"/>
      <c r="O95" s="59">
        <v>0.015914351851851853</v>
      </c>
      <c r="P95" s="59"/>
      <c r="Q95" s="57"/>
      <c r="R95" s="31">
        <f t="shared" si="2"/>
        <v>0.015914351851851853</v>
      </c>
      <c r="S95" s="13">
        <f t="shared" si="5"/>
        <v>0.015914351851851853</v>
      </c>
    </row>
    <row r="96" spans="1:19" ht="11.25">
      <c r="A96" s="103">
        <v>90</v>
      </c>
      <c r="B96" s="1">
        <v>27</v>
      </c>
      <c r="C96" s="1">
        <v>1</v>
      </c>
      <c r="D96" s="37" t="s">
        <v>68</v>
      </c>
      <c r="E96" s="1">
        <v>1962</v>
      </c>
      <c r="F96" s="1" t="s">
        <v>176</v>
      </c>
      <c r="G96" s="38" t="s">
        <v>2</v>
      </c>
      <c r="H96" s="12">
        <v>0.0159375</v>
      </c>
      <c r="I96" s="31"/>
      <c r="J96" s="31"/>
      <c r="K96" s="31"/>
      <c r="L96" s="31"/>
      <c r="M96" s="31"/>
      <c r="N96" s="59"/>
      <c r="O96" s="59"/>
      <c r="P96" s="59"/>
      <c r="Q96" s="57"/>
      <c r="R96" s="31">
        <f t="shared" si="2"/>
        <v>0.0159375</v>
      </c>
      <c r="S96" s="13">
        <f t="shared" si="5"/>
        <v>0.0159375</v>
      </c>
    </row>
    <row r="97" spans="1:19" ht="11.25">
      <c r="A97" s="103">
        <v>91</v>
      </c>
      <c r="B97" s="1">
        <v>28</v>
      </c>
      <c r="C97" s="1">
        <v>1</v>
      </c>
      <c r="D97" s="37" t="s">
        <v>104</v>
      </c>
      <c r="E97" s="1">
        <v>1962</v>
      </c>
      <c r="F97" s="1" t="s">
        <v>176</v>
      </c>
      <c r="G97" s="38" t="s">
        <v>63</v>
      </c>
      <c r="H97" s="12"/>
      <c r="I97" s="31"/>
      <c r="J97" s="31">
        <v>0.01599537037037037</v>
      </c>
      <c r="K97" s="31"/>
      <c r="L97" s="31"/>
      <c r="M97" s="31"/>
      <c r="N97" s="59"/>
      <c r="O97" s="59"/>
      <c r="P97" s="59"/>
      <c r="Q97" s="57"/>
      <c r="R97" s="31">
        <f aca="true" t="shared" si="6" ref="R97:R126">H97+I97+J97+K97+L97+M97+N97+O97+P97+Q97</f>
        <v>0.01599537037037037</v>
      </c>
      <c r="S97" s="13">
        <f t="shared" si="5"/>
        <v>0.01599537037037037</v>
      </c>
    </row>
    <row r="98" spans="1:19" ht="11.25">
      <c r="A98" s="103">
        <v>92</v>
      </c>
      <c r="B98" s="1">
        <v>31</v>
      </c>
      <c r="C98" s="1">
        <v>1</v>
      </c>
      <c r="D98" s="41" t="s">
        <v>144</v>
      </c>
      <c r="E98" s="1">
        <v>1988</v>
      </c>
      <c r="F98" s="1" t="s">
        <v>178</v>
      </c>
      <c r="G98" s="38" t="s">
        <v>63</v>
      </c>
      <c r="H98" s="12"/>
      <c r="I98" s="31"/>
      <c r="J98" s="31"/>
      <c r="K98" s="31"/>
      <c r="L98" s="31">
        <v>0.01599537037037037</v>
      </c>
      <c r="M98" s="31"/>
      <c r="N98" s="59"/>
      <c r="O98" s="59"/>
      <c r="P98" s="59"/>
      <c r="Q98" s="57"/>
      <c r="R98" s="31">
        <f t="shared" si="6"/>
        <v>0.01599537037037037</v>
      </c>
      <c r="S98" s="13">
        <f t="shared" si="5"/>
        <v>0.01599537037037037</v>
      </c>
    </row>
    <row r="99" spans="1:19" ht="11.25">
      <c r="A99" s="103">
        <v>93</v>
      </c>
      <c r="B99" s="1">
        <v>12</v>
      </c>
      <c r="C99" s="1">
        <v>1</v>
      </c>
      <c r="D99" s="37" t="s">
        <v>133</v>
      </c>
      <c r="E99" s="1">
        <v>1977</v>
      </c>
      <c r="F99" s="1" t="s">
        <v>175</v>
      </c>
      <c r="G99" s="38" t="s">
        <v>2</v>
      </c>
      <c r="H99" s="12"/>
      <c r="I99" s="31"/>
      <c r="J99" s="31"/>
      <c r="K99" s="31">
        <v>0.01621527777777778</v>
      </c>
      <c r="L99" s="31"/>
      <c r="M99" s="31"/>
      <c r="N99" s="59"/>
      <c r="O99" s="59"/>
      <c r="P99" s="59"/>
      <c r="Q99" s="57"/>
      <c r="R99" s="31">
        <f t="shared" si="6"/>
        <v>0.01621527777777778</v>
      </c>
      <c r="S99" s="13">
        <f t="shared" si="5"/>
        <v>0.01621527777777778</v>
      </c>
    </row>
    <row r="100" spans="1:19" ht="11.25">
      <c r="A100" s="103">
        <v>94</v>
      </c>
      <c r="B100" s="1">
        <v>32</v>
      </c>
      <c r="C100" s="1">
        <v>1</v>
      </c>
      <c r="D100" s="37" t="s">
        <v>82</v>
      </c>
      <c r="E100" s="1">
        <v>1990</v>
      </c>
      <c r="F100" s="1" t="s">
        <v>178</v>
      </c>
      <c r="G100" s="38" t="s">
        <v>39</v>
      </c>
      <c r="H100" s="12">
        <v>0.016238425925925924</v>
      </c>
      <c r="I100" s="31"/>
      <c r="J100" s="31"/>
      <c r="K100" s="31"/>
      <c r="L100" s="31"/>
      <c r="M100" s="31"/>
      <c r="N100" s="59"/>
      <c r="O100" s="59"/>
      <c r="P100" s="59"/>
      <c r="Q100" s="57"/>
      <c r="R100" s="31">
        <f t="shared" si="6"/>
        <v>0.016238425925925924</v>
      </c>
      <c r="S100" s="13">
        <f t="shared" si="5"/>
        <v>0.016238425925925924</v>
      </c>
    </row>
    <row r="101" spans="1:19" ht="11.25">
      <c r="A101" s="103">
        <v>95</v>
      </c>
      <c r="B101" s="1">
        <v>33</v>
      </c>
      <c r="C101" s="1">
        <v>1</v>
      </c>
      <c r="D101" s="37" t="s">
        <v>194</v>
      </c>
      <c r="E101" s="1">
        <v>1981</v>
      </c>
      <c r="F101" s="1" t="s">
        <v>178</v>
      </c>
      <c r="G101" s="38" t="s">
        <v>119</v>
      </c>
      <c r="H101" s="12"/>
      <c r="I101" s="31"/>
      <c r="J101" s="31"/>
      <c r="K101" s="31"/>
      <c r="L101" s="31"/>
      <c r="M101" s="31"/>
      <c r="N101" s="59"/>
      <c r="O101" s="59"/>
      <c r="P101" s="59"/>
      <c r="Q101" s="57">
        <v>0.01625</v>
      </c>
      <c r="R101" s="31">
        <f t="shared" si="6"/>
        <v>0.01625</v>
      </c>
      <c r="S101" s="13">
        <f t="shared" si="5"/>
        <v>0.01625</v>
      </c>
    </row>
    <row r="102" spans="1:19" ht="11.25">
      <c r="A102" s="103">
        <v>96</v>
      </c>
      <c r="B102" s="1">
        <v>6</v>
      </c>
      <c r="C102" s="1">
        <v>1</v>
      </c>
      <c r="D102" s="37" t="s">
        <v>79</v>
      </c>
      <c r="E102" s="1">
        <v>1948</v>
      </c>
      <c r="F102" s="1" t="s">
        <v>179</v>
      </c>
      <c r="G102" s="38" t="s">
        <v>80</v>
      </c>
      <c r="H102" s="21">
        <v>0.016342592592592593</v>
      </c>
      <c r="I102" s="31"/>
      <c r="J102" s="31"/>
      <c r="K102" s="31"/>
      <c r="L102" s="31"/>
      <c r="M102" s="31"/>
      <c r="N102" s="59"/>
      <c r="O102" s="59"/>
      <c r="P102" s="59"/>
      <c r="Q102" s="57"/>
      <c r="R102" s="31">
        <f t="shared" si="6"/>
        <v>0.016342592592592593</v>
      </c>
      <c r="S102" s="13">
        <f t="shared" si="5"/>
        <v>0.016342592592592593</v>
      </c>
    </row>
    <row r="103" spans="1:19" ht="11.25">
      <c r="A103" s="103">
        <v>97</v>
      </c>
      <c r="B103" s="1">
        <v>13</v>
      </c>
      <c r="C103" s="1">
        <v>1</v>
      </c>
      <c r="D103" s="37" t="s">
        <v>195</v>
      </c>
      <c r="E103" s="1">
        <v>1977</v>
      </c>
      <c r="F103" s="1" t="s">
        <v>175</v>
      </c>
      <c r="G103" s="38" t="s">
        <v>196</v>
      </c>
      <c r="H103" s="21"/>
      <c r="I103" s="31"/>
      <c r="J103" s="31"/>
      <c r="K103" s="31"/>
      <c r="L103" s="31"/>
      <c r="M103" s="31"/>
      <c r="N103" s="59"/>
      <c r="O103" s="59"/>
      <c r="P103" s="59"/>
      <c r="Q103" s="57">
        <v>0.016354166666666666</v>
      </c>
      <c r="R103" s="31">
        <f t="shared" si="6"/>
        <v>0.016354166666666666</v>
      </c>
      <c r="S103" s="13">
        <f t="shared" si="5"/>
        <v>0.016354166666666666</v>
      </c>
    </row>
    <row r="104" spans="1:19" ht="11.25">
      <c r="A104" s="103">
        <v>98</v>
      </c>
      <c r="B104" s="1">
        <v>7</v>
      </c>
      <c r="C104" s="1">
        <v>1</v>
      </c>
      <c r="D104" s="68" t="s">
        <v>153</v>
      </c>
      <c r="E104" s="1">
        <v>1946</v>
      </c>
      <c r="F104" s="1" t="s">
        <v>179</v>
      </c>
      <c r="G104" s="38" t="s">
        <v>154</v>
      </c>
      <c r="H104" s="21"/>
      <c r="I104" s="31"/>
      <c r="J104" s="31"/>
      <c r="K104" s="31"/>
      <c r="L104" s="31"/>
      <c r="M104" s="31">
        <v>0.0165625</v>
      </c>
      <c r="N104" s="59"/>
      <c r="O104" s="59"/>
      <c r="P104" s="59"/>
      <c r="Q104" s="57"/>
      <c r="R104" s="31">
        <f t="shared" si="6"/>
        <v>0.0165625</v>
      </c>
      <c r="S104" s="13">
        <f t="shared" si="5"/>
        <v>0.0165625</v>
      </c>
    </row>
    <row r="105" spans="1:19" ht="11.25">
      <c r="A105" s="103">
        <v>99</v>
      </c>
      <c r="B105" s="1">
        <v>14</v>
      </c>
      <c r="C105" s="1">
        <v>1</v>
      </c>
      <c r="D105" s="37" t="s">
        <v>161</v>
      </c>
      <c r="E105" s="1">
        <v>1972</v>
      </c>
      <c r="F105" s="1" t="s">
        <v>175</v>
      </c>
      <c r="G105" s="38" t="s">
        <v>160</v>
      </c>
      <c r="H105" s="21"/>
      <c r="I105" s="31"/>
      <c r="J105" s="31"/>
      <c r="K105" s="31"/>
      <c r="L105" s="31"/>
      <c r="M105" s="31"/>
      <c r="N105" s="59">
        <v>0.016898148148148148</v>
      </c>
      <c r="O105" s="59"/>
      <c r="P105" s="59"/>
      <c r="Q105" s="57"/>
      <c r="R105" s="31">
        <f t="shared" si="6"/>
        <v>0.016898148148148148</v>
      </c>
      <c r="S105" s="13">
        <f t="shared" si="5"/>
        <v>0.016898148148148148</v>
      </c>
    </row>
    <row r="106" spans="1:19" ht="11.25">
      <c r="A106" s="103">
        <v>100</v>
      </c>
      <c r="B106" s="1">
        <v>18</v>
      </c>
      <c r="C106" s="1">
        <v>1</v>
      </c>
      <c r="D106" s="37" t="s">
        <v>158</v>
      </c>
      <c r="E106" s="1">
        <v>1952</v>
      </c>
      <c r="F106" s="1" t="s">
        <v>177</v>
      </c>
      <c r="G106" s="38" t="s">
        <v>2</v>
      </c>
      <c r="H106" s="12"/>
      <c r="I106" s="31"/>
      <c r="J106" s="31"/>
      <c r="K106" s="31"/>
      <c r="L106" s="31"/>
      <c r="M106" s="31"/>
      <c r="N106" s="59">
        <v>0.01699074074074074</v>
      </c>
      <c r="O106" s="59"/>
      <c r="P106" s="59"/>
      <c r="Q106" s="57"/>
      <c r="R106" s="31">
        <f t="shared" si="6"/>
        <v>0.01699074074074074</v>
      </c>
      <c r="S106" s="13">
        <f t="shared" si="5"/>
        <v>0.01699074074074074</v>
      </c>
    </row>
    <row r="107" spans="1:19" ht="11.25">
      <c r="A107" s="103">
        <v>101</v>
      </c>
      <c r="B107" s="1">
        <v>29</v>
      </c>
      <c r="C107" s="1">
        <v>1</v>
      </c>
      <c r="D107" s="37" t="s">
        <v>159</v>
      </c>
      <c r="E107" s="1">
        <v>1960</v>
      </c>
      <c r="F107" s="1" t="s">
        <v>176</v>
      </c>
      <c r="G107" s="38" t="s">
        <v>2</v>
      </c>
      <c r="H107" s="12"/>
      <c r="I107" s="31"/>
      <c r="J107" s="31"/>
      <c r="K107" s="31"/>
      <c r="L107" s="31"/>
      <c r="M107" s="31"/>
      <c r="N107" s="59">
        <v>0.01709490740740741</v>
      </c>
      <c r="O107" s="59"/>
      <c r="P107" s="59"/>
      <c r="Q107" s="57"/>
      <c r="R107" s="31">
        <f t="shared" si="6"/>
        <v>0.01709490740740741</v>
      </c>
      <c r="S107" s="13">
        <f t="shared" si="5"/>
        <v>0.01709490740740741</v>
      </c>
    </row>
    <row r="108" spans="1:19" s="1" customFormat="1" ht="11.25">
      <c r="A108" s="103">
        <v>102</v>
      </c>
      <c r="B108" s="1">
        <v>19</v>
      </c>
      <c r="C108" s="1">
        <v>1</v>
      </c>
      <c r="D108" s="37" t="s">
        <v>83</v>
      </c>
      <c r="E108" s="1">
        <v>1958</v>
      </c>
      <c r="F108" s="1" t="s">
        <v>177</v>
      </c>
      <c r="G108" s="38" t="s">
        <v>2</v>
      </c>
      <c r="H108" s="12">
        <v>0.01712962962962963</v>
      </c>
      <c r="I108" s="31"/>
      <c r="J108" s="31"/>
      <c r="K108" s="31"/>
      <c r="L108" s="31"/>
      <c r="M108" s="31"/>
      <c r="N108" s="59"/>
      <c r="O108" s="59"/>
      <c r="P108" s="59"/>
      <c r="Q108" s="57"/>
      <c r="R108" s="31">
        <f t="shared" si="6"/>
        <v>0.01712962962962963</v>
      </c>
      <c r="S108" s="13">
        <f t="shared" si="5"/>
        <v>0.01712962962962963</v>
      </c>
    </row>
    <row r="109" spans="1:19" s="1" customFormat="1" ht="11.25">
      <c r="A109" s="103">
        <v>103</v>
      </c>
      <c r="B109" s="1">
        <v>34</v>
      </c>
      <c r="C109" s="1">
        <v>1</v>
      </c>
      <c r="D109" s="114" t="s">
        <v>187</v>
      </c>
      <c r="E109" s="48">
        <v>1980</v>
      </c>
      <c r="F109" s="1" t="s">
        <v>178</v>
      </c>
      <c r="G109" s="38" t="s">
        <v>2</v>
      </c>
      <c r="H109" s="12"/>
      <c r="I109" s="31"/>
      <c r="J109" s="31"/>
      <c r="K109" s="31"/>
      <c r="L109" s="31"/>
      <c r="M109" s="31"/>
      <c r="N109" s="59"/>
      <c r="O109" s="59"/>
      <c r="P109" s="59">
        <v>0.017141203703703704</v>
      </c>
      <c r="Q109" s="57"/>
      <c r="R109" s="31">
        <f t="shared" si="6"/>
        <v>0.017141203703703704</v>
      </c>
      <c r="S109" s="13">
        <f t="shared" si="5"/>
        <v>0.017141203703703704</v>
      </c>
    </row>
    <row r="110" spans="1:19" s="1" customFormat="1" ht="11.25">
      <c r="A110" s="103">
        <v>104</v>
      </c>
      <c r="B110" s="1">
        <v>15</v>
      </c>
      <c r="C110" s="1">
        <v>1</v>
      </c>
      <c r="D110" s="41" t="s">
        <v>77</v>
      </c>
      <c r="E110" s="1">
        <v>1973</v>
      </c>
      <c r="F110" s="1" t="s">
        <v>175</v>
      </c>
      <c r="G110" s="38" t="s">
        <v>11</v>
      </c>
      <c r="H110" s="12"/>
      <c r="I110" s="31"/>
      <c r="J110" s="31"/>
      <c r="K110" s="31"/>
      <c r="L110" s="31">
        <v>0.017361111111111112</v>
      </c>
      <c r="M110" s="31"/>
      <c r="N110" s="59"/>
      <c r="O110" s="59"/>
      <c r="P110" s="59"/>
      <c r="Q110" s="57"/>
      <c r="R110" s="31">
        <f t="shared" si="6"/>
        <v>0.017361111111111112</v>
      </c>
      <c r="S110" s="13">
        <f t="shared" si="5"/>
        <v>0.017361111111111112</v>
      </c>
    </row>
    <row r="111" spans="1:19" s="1" customFormat="1" ht="11.25">
      <c r="A111" s="103">
        <v>105</v>
      </c>
      <c r="B111" s="1">
        <v>16</v>
      </c>
      <c r="C111" s="1">
        <v>1</v>
      </c>
      <c r="D111" s="41" t="s">
        <v>146</v>
      </c>
      <c r="E111" s="1">
        <v>1970</v>
      </c>
      <c r="F111" s="1" t="s">
        <v>175</v>
      </c>
      <c r="G111" s="38" t="s">
        <v>2</v>
      </c>
      <c r="H111" s="12"/>
      <c r="I111" s="31"/>
      <c r="J111" s="31"/>
      <c r="K111" s="31"/>
      <c r="L111" s="31">
        <v>0.017488425925925925</v>
      </c>
      <c r="M111" s="31"/>
      <c r="N111" s="59"/>
      <c r="O111" s="59"/>
      <c r="P111" s="59"/>
      <c r="Q111" s="57"/>
      <c r="R111" s="31">
        <f t="shared" si="6"/>
        <v>0.017488425925925925</v>
      </c>
      <c r="S111" s="13">
        <f t="shared" si="5"/>
        <v>0.017488425925925925</v>
      </c>
    </row>
    <row r="112" spans="1:19" ht="11.25">
      <c r="A112" s="103">
        <v>106</v>
      </c>
      <c r="B112" s="1">
        <v>8</v>
      </c>
      <c r="C112" s="1">
        <v>1</v>
      </c>
      <c r="D112" s="37" t="s">
        <v>78</v>
      </c>
      <c r="E112" s="1">
        <v>1947</v>
      </c>
      <c r="F112" s="1" t="s">
        <v>179</v>
      </c>
      <c r="G112" s="38" t="s">
        <v>2</v>
      </c>
      <c r="H112" s="12">
        <v>0.017719907407407406</v>
      </c>
      <c r="I112" s="31"/>
      <c r="J112" s="31"/>
      <c r="K112" s="31"/>
      <c r="L112" s="31"/>
      <c r="M112" s="31"/>
      <c r="N112" s="59"/>
      <c r="O112" s="59"/>
      <c r="P112" s="59"/>
      <c r="Q112" s="57"/>
      <c r="R112" s="31">
        <f t="shared" si="6"/>
        <v>0.017719907407407406</v>
      </c>
      <c r="S112" s="13">
        <f t="shared" si="5"/>
        <v>0.017719907407407406</v>
      </c>
    </row>
    <row r="113" spans="1:19" ht="11.25">
      <c r="A113" s="103">
        <v>107</v>
      </c>
      <c r="B113" s="1">
        <v>35</v>
      </c>
      <c r="C113" s="1">
        <v>1</v>
      </c>
      <c r="D113" s="37" t="s">
        <v>135</v>
      </c>
      <c r="E113" s="1">
        <v>1986</v>
      </c>
      <c r="F113" s="1" t="s">
        <v>178</v>
      </c>
      <c r="G113" s="38" t="s">
        <v>63</v>
      </c>
      <c r="H113" s="12"/>
      <c r="I113" s="31"/>
      <c r="J113" s="31"/>
      <c r="K113" s="31">
        <v>0.0178125</v>
      </c>
      <c r="L113" s="31"/>
      <c r="M113" s="31"/>
      <c r="N113" s="59"/>
      <c r="O113" s="59"/>
      <c r="P113" s="59"/>
      <c r="Q113" s="57"/>
      <c r="R113" s="31">
        <f t="shared" si="6"/>
        <v>0.0178125</v>
      </c>
      <c r="S113" s="13">
        <f t="shared" si="5"/>
        <v>0.0178125</v>
      </c>
    </row>
    <row r="114" spans="1:19" ht="11.25">
      <c r="A114" s="103">
        <v>108</v>
      </c>
      <c r="B114" s="1">
        <v>20</v>
      </c>
      <c r="C114" s="1">
        <v>1</v>
      </c>
      <c r="D114" s="37" t="s">
        <v>136</v>
      </c>
      <c r="E114" s="1">
        <v>1953</v>
      </c>
      <c r="F114" s="1" t="s">
        <v>177</v>
      </c>
      <c r="G114" s="38" t="s">
        <v>2</v>
      </c>
      <c r="H114" s="22"/>
      <c r="I114" s="31"/>
      <c r="J114" s="31"/>
      <c r="K114" s="31">
        <v>0.017974537037037035</v>
      </c>
      <c r="L114" s="31"/>
      <c r="M114" s="31"/>
      <c r="N114" s="59"/>
      <c r="O114" s="59"/>
      <c r="P114" s="59"/>
      <c r="Q114" s="57"/>
      <c r="R114" s="31">
        <f t="shared" si="6"/>
        <v>0.017974537037037035</v>
      </c>
      <c r="S114" s="13">
        <f t="shared" si="5"/>
        <v>0.017974537037037035</v>
      </c>
    </row>
    <row r="115" spans="1:19" ht="11.25">
      <c r="A115" s="103">
        <v>109</v>
      </c>
      <c r="B115" s="1">
        <v>9</v>
      </c>
      <c r="C115" s="1">
        <v>1</v>
      </c>
      <c r="D115" s="37" t="s">
        <v>76</v>
      </c>
      <c r="E115" s="1">
        <v>1944</v>
      </c>
      <c r="F115" s="1" t="s">
        <v>179</v>
      </c>
      <c r="G115" s="38" t="s">
        <v>2</v>
      </c>
      <c r="H115" s="12">
        <v>0.018020833333333333</v>
      </c>
      <c r="I115" s="31"/>
      <c r="J115" s="31"/>
      <c r="K115" s="31"/>
      <c r="L115" s="31"/>
      <c r="M115" s="31"/>
      <c r="N115" s="59"/>
      <c r="O115" s="59"/>
      <c r="P115" s="59"/>
      <c r="Q115" s="57"/>
      <c r="R115" s="31">
        <f t="shared" si="6"/>
        <v>0.018020833333333333</v>
      </c>
      <c r="S115" s="13">
        <f t="shared" si="5"/>
        <v>0.018020833333333333</v>
      </c>
    </row>
    <row r="116" spans="1:19" ht="11.25">
      <c r="A116" s="103">
        <v>110</v>
      </c>
      <c r="B116" s="1">
        <v>36</v>
      </c>
      <c r="C116" s="1">
        <v>1</v>
      </c>
      <c r="D116" s="37" t="s">
        <v>73</v>
      </c>
      <c r="E116" s="1">
        <v>1983</v>
      </c>
      <c r="F116" s="1" t="s">
        <v>178</v>
      </c>
      <c r="G116" s="38" t="s">
        <v>2</v>
      </c>
      <c r="H116" s="12">
        <v>0.018136574074074072</v>
      </c>
      <c r="I116" s="31"/>
      <c r="J116" s="31"/>
      <c r="K116" s="31"/>
      <c r="L116" s="31"/>
      <c r="M116" s="31"/>
      <c r="N116" s="59"/>
      <c r="O116" s="59"/>
      <c r="P116" s="59"/>
      <c r="Q116" s="57"/>
      <c r="R116" s="31">
        <f t="shared" si="6"/>
        <v>0.018136574074074072</v>
      </c>
      <c r="S116" s="13">
        <f t="shared" si="5"/>
        <v>0.018136574074074072</v>
      </c>
    </row>
    <row r="117" spans="1:19" ht="11.25">
      <c r="A117" s="103">
        <v>111</v>
      </c>
      <c r="B117" s="1">
        <v>10</v>
      </c>
      <c r="C117" s="1">
        <v>1</v>
      </c>
      <c r="D117" s="37" t="s">
        <v>137</v>
      </c>
      <c r="E117" s="1">
        <v>1947</v>
      </c>
      <c r="F117" s="1" t="s">
        <v>179</v>
      </c>
      <c r="G117" s="38" t="s">
        <v>138</v>
      </c>
      <c r="H117" s="12"/>
      <c r="I117" s="31"/>
      <c r="J117" s="31"/>
      <c r="K117" s="31">
        <v>0.018194444444444444</v>
      </c>
      <c r="L117" s="31"/>
      <c r="M117" s="31"/>
      <c r="N117" s="59"/>
      <c r="O117" s="59"/>
      <c r="P117" s="59"/>
      <c r="Q117" s="57"/>
      <c r="R117" s="31">
        <f t="shared" si="6"/>
        <v>0.018194444444444444</v>
      </c>
      <c r="S117" s="13">
        <f t="shared" si="5"/>
        <v>0.018194444444444444</v>
      </c>
    </row>
    <row r="118" spans="1:19" ht="11.25">
      <c r="A118" s="103">
        <v>112</v>
      </c>
      <c r="B118" s="1">
        <v>17</v>
      </c>
      <c r="C118" s="1">
        <v>1</v>
      </c>
      <c r="D118" s="37" t="s">
        <v>169</v>
      </c>
      <c r="E118" s="1">
        <v>1975</v>
      </c>
      <c r="F118" s="1" t="s">
        <v>175</v>
      </c>
      <c r="G118" s="38" t="s">
        <v>2</v>
      </c>
      <c r="H118" s="12"/>
      <c r="I118" s="31"/>
      <c r="J118" s="31"/>
      <c r="K118" s="31"/>
      <c r="L118" s="31"/>
      <c r="M118" s="31"/>
      <c r="N118" s="59"/>
      <c r="O118" s="59">
        <v>0.018414351851851852</v>
      </c>
      <c r="P118" s="59"/>
      <c r="Q118" s="57"/>
      <c r="R118" s="31">
        <f t="shared" si="6"/>
        <v>0.018414351851851852</v>
      </c>
      <c r="S118" s="13">
        <f t="shared" si="5"/>
        <v>0.018414351851851852</v>
      </c>
    </row>
    <row r="119" spans="1:19" ht="11.25">
      <c r="A119" s="103">
        <v>113</v>
      </c>
      <c r="B119" s="1">
        <v>30</v>
      </c>
      <c r="C119" s="1">
        <v>1</v>
      </c>
      <c r="D119" s="37" t="s">
        <v>110</v>
      </c>
      <c r="E119" s="1">
        <v>1968</v>
      </c>
      <c r="F119" s="1" t="s">
        <v>176</v>
      </c>
      <c r="G119" s="38" t="s">
        <v>2</v>
      </c>
      <c r="H119" s="21"/>
      <c r="I119" s="31"/>
      <c r="J119" s="31">
        <v>0.018900462962962963</v>
      </c>
      <c r="K119" s="31"/>
      <c r="L119" s="31"/>
      <c r="M119" s="31"/>
      <c r="N119" s="59"/>
      <c r="O119" s="59"/>
      <c r="P119" s="59"/>
      <c r="Q119" s="57"/>
      <c r="R119" s="31">
        <f t="shared" si="6"/>
        <v>0.018900462962962963</v>
      </c>
      <c r="S119" s="13">
        <f t="shared" si="5"/>
        <v>0.018900462962962963</v>
      </c>
    </row>
    <row r="120" spans="1:19" ht="11.25">
      <c r="A120" s="103">
        <v>114</v>
      </c>
      <c r="B120" s="1">
        <v>31</v>
      </c>
      <c r="C120" s="1">
        <v>1</v>
      </c>
      <c r="D120" s="114" t="s">
        <v>190</v>
      </c>
      <c r="E120" s="48">
        <v>1965</v>
      </c>
      <c r="F120" s="1" t="s">
        <v>176</v>
      </c>
      <c r="G120" s="38" t="s">
        <v>2</v>
      </c>
      <c r="H120" s="21"/>
      <c r="I120" s="31"/>
      <c r="J120" s="31"/>
      <c r="K120" s="31"/>
      <c r="L120" s="31"/>
      <c r="M120" s="31"/>
      <c r="N120" s="59"/>
      <c r="O120" s="59"/>
      <c r="P120" s="59">
        <v>0.01920138888888889</v>
      </c>
      <c r="Q120" s="57"/>
      <c r="R120" s="31">
        <f t="shared" si="6"/>
        <v>0.01920138888888889</v>
      </c>
      <c r="S120" s="13">
        <f t="shared" si="5"/>
        <v>0.01920138888888889</v>
      </c>
    </row>
    <row r="121" spans="1:19" ht="11.25">
      <c r="A121" s="103">
        <v>115</v>
      </c>
      <c r="B121" s="1">
        <v>37</v>
      </c>
      <c r="C121" s="1">
        <v>1</v>
      </c>
      <c r="D121" s="37" t="s">
        <v>111</v>
      </c>
      <c r="E121" s="3">
        <v>1998</v>
      </c>
      <c r="F121" s="3" t="s">
        <v>178</v>
      </c>
      <c r="G121" s="61" t="s">
        <v>2</v>
      </c>
      <c r="H121" s="21"/>
      <c r="I121" s="31"/>
      <c r="J121" s="31">
        <v>0.01994212962962963</v>
      </c>
      <c r="K121" s="31"/>
      <c r="L121" s="31"/>
      <c r="M121" s="31"/>
      <c r="N121" s="59"/>
      <c r="O121" s="59"/>
      <c r="P121" s="59"/>
      <c r="Q121" s="57"/>
      <c r="R121" s="31">
        <f t="shared" si="6"/>
        <v>0.01994212962962963</v>
      </c>
      <c r="S121" s="13">
        <f t="shared" si="5"/>
        <v>0.01994212962962963</v>
      </c>
    </row>
    <row r="122" spans="1:19" ht="11.25">
      <c r="A122" s="103">
        <v>116</v>
      </c>
      <c r="B122" s="1">
        <v>38</v>
      </c>
      <c r="C122" s="1">
        <v>1</v>
      </c>
      <c r="D122" s="37" t="s">
        <v>113</v>
      </c>
      <c r="E122" s="3">
        <v>1998</v>
      </c>
      <c r="F122" s="3" t="s">
        <v>178</v>
      </c>
      <c r="G122" s="38" t="s">
        <v>2</v>
      </c>
      <c r="H122" s="21"/>
      <c r="I122" s="31"/>
      <c r="J122" s="31">
        <v>0.020428240740740743</v>
      </c>
      <c r="K122" s="31"/>
      <c r="L122" s="31"/>
      <c r="M122" s="31"/>
      <c r="N122" s="59"/>
      <c r="O122" s="59"/>
      <c r="P122" s="59"/>
      <c r="Q122" s="57"/>
      <c r="R122" s="31">
        <f t="shared" si="6"/>
        <v>0.020428240740740743</v>
      </c>
      <c r="S122" s="13">
        <f t="shared" si="5"/>
        <v>0.020428240740740743</v>
      </c>
    </row>
    <row r="123" spans="1:19" ht="11.25">
      <c r="A123" s="103">
        <v>117</v>
      </c>
      <c r="B123" s="1">
        <v>39</v>
      </c>
      <c r="C123" s="1">
        <v>1</v>
      </c>
      <c r="D123" s="37" t="s">
        <v>197</v>
      </c>
      <c r="E123" s="3">
        <v>1980</v>
      </c>
      <c r="F123" s="3" t="s">
        <v>178</v>
      </c>
      <c r="G123" s="38" t="s">
        <v>2</v>
      </c>
      <c r="H123" s="21"/>
      <c r="I123" s="31"/>
      <c r="J123" s="31"/>
      <c r="K123" s="31"/>
      <c r="L123" s="31"/>
      <c r="M123" s="31"/>
      <c r="N123" s="59"/>
      <c r="O123" s="59"/>
      <c r="P123" s="59"/>
      <c r="Q123" s="57">
        <v>0.02082175925925926</v>
      </c>
      <c r="R123" s="31">
        <f t="shared" si="6"/>
        <v>0.02082175925925926</v>
      </c>
      <c r="S123" s="13">
        <f t="shared" si="5"/>
        <v>0.02082175925925926</v>
      </c>
    </row>
    <row r="124" spans="1:19" ht="11.25">
      <c r="A124" s="103">
        <v>118</v>
      </c>
      <c r="B124" s="1">
        <v>40</v>
      </c>
      <c r="C124" s="1">
        <v>1</v>
      </c>
      <c r="D124" s="37" t="s">
        <v>84</v>
      </c>
      <c r="E124" s="1">
        <v>1987</v>
      </c>
      <c r="F124" s="1" t="s">
        <v>178</v>
      </c>
      <c r="G124" s="38" t="s">
        <v>39</v>
      </c>
      <c r="H124" s="12">
        <v>0.020983796296296296</v>
      </c>
      <c r="I124" s="31"/>
      <c r="J124" s="31"/>
      <c r="K124" s="31"/>
      <c r="L124" s="31"/>
      <c r="M124" s="31"/>
      <c r="N124" s="59"/>
      <c r="O124" s="59"/>
      <c r="P124" s="59"/>
      <c r="Q124" s="57"/>
      <c r="R124" s="31">
        <f t="shared" si="6"/>
        <v>0.020983796296296296</v>
      </c>
      <c r="S124" s="13">
        <f t="shared" si="5"/>
        <v>0.020983796296296296</v>
      </c>
    </row>
    <row r="125" spans="1:19" ht="11.25">
      <c r="A125" s="103">
        <v>119</v>
      </c>
      <c r="B125" s="1">
        <v>41</v>
      </c>
      <c r="C125" s="1">
        <v>1</v>
      </c>
      <c r="D125" s="37" t="s">
        <v>168</v>
      </c>
      <c r="E125" s="1">
        <v>1981</v>
      </c>
      <c r="F125" s="1" t="s">
        <v>178</v>
      </c>
      <c r="G125" s="38" t="s">
        <v>2</v>
      </c>
      <c r="H125" s="12"/>
      <c r="I125" s="31"/>
      <c r="J125" s="31"/>
      <c r="K125" s="31"/>
      <c r="L125" s="31"/>
      <c r="M125" s="31"/>
      <c r="N125" s="59"/>
      <c r="O125" s="59">
        <v>0.024085648148148148</v>
      </c>
      <c r="P125" s="59"/>
      <c r="Q125" s="57"/>
      <c r="R125" s="31">
        <f t="shared" si="6"/>
        <v>0.024085648148148148</v>
      </c>
      <c r="S125" s="13">
        <f t="shared" si="5"/>
        <v>0.024085648148148148</v>
      </c>
    </row>
    <row r="126" spans="1:19" ht="11.25">
      <c r="A126" s="103">
        <v>120</v>
      </c>
      <c r="B126" s="1">
        <v>42</v>
      </c>
      <c r="C126" s="1">
        <v>1</v>
      </c>
      <c r="D126" s="37" t="s">
        <v>85</v>
      </c>
      <c r="E126" s="1">
        <v>1982</v>
      </c>
      <c r="F126" s="1" t="s">
        <v>178</v>
      </c>
      <c r="G126" s="38"/>
      <c r="H126" s="12">
        <v>0.024259259259259258</v>
      </c>
      <c r="I126" s="31"/>
      <c r="J126" s="31"/>
      <c r="K126" s="31"/>
      <c r="L126" s="31"/>
      <c r="M126" s="31"/>
      <c r="N126" s="59"/>
      <c r="O126" s="59"/>
      <c r="P126" s="59"/>
      <c r="Q126" s="57"/>
      <c r="R126" s="31">
        <f t="shared" si="6"/>
        <v>0.024259259259259258</v>
      </c>
      <c r="S126" s="13">
        <f t="shared" si="5"/>
        <v>0.024259259259259258</v>
      </c>
    </row>
    <row r="127" spans="1:19" ht="11.25">
      <c r="A127" s="103">
        <v>121</v>
      </c>
      <c r="B127" s="1">
        <v>32</v>
      </c>
      <c r="C127" s="1">
        <v>0</v>
      </c>
      <c r="D127" s="37" t="s">
        <v>112</v>
      </c>
      <c r="E127" s="1">
        <v>1966</v>
      </c>
      <c r="F127" s="1" t="s">
        <v>176</v>
      </c>
      <c r="G127" s="38" t="s">
        <v>2</v>
      </c>
      <c r="H127" s="12"/>
      <c r="I127" s="31"/>
      <c r="J127" s="31" t="s">
        <v>89</v>
      </c>
      <c r="K127" s="31"/>
      <c r="L127" s="31"/>
      <c r="M127" s="31"/>
      <c r="N127" s="59"/>
      <c r="O127" s="59"/>
      <c r="P127" s="59"/>
      <c r="Q127" s="57"/>
      <c r="R127" s="31"/>
      <c r="S127" s="13"/>
    </row>
    <row r="128" spans="1:19" ht="11.25">
      <c r="A128" s="108">
        <v>122</v>
      </c>
      <c r="B128" s="19">
        <v>43</v>
      </c>
      <c r="C128" s="19">
        <v>0</v>
      </c>
      <c r="D128" s="23" t="s">
        <v>54</v>
      </c>
      <c r="E128" s="19">
        <v>1990</v>
      </c>
      <c r="F128" s="19" t="s">
        <v>178</v>
      </c>
      <c r="G128" s="39" t="s">
        <v>39</v>
      </c>
      <c r="H128" s="14"/>
      <c r="I128" s="32" t="s">
        <v>89</v>
      </c>
      <c r="J128" s="32"/>
      <c r="K128" s="32"/>
      <c r="L128" s="32"/>
      <c r="M128" s="32"/>
      <c r="N128" s="77"/>
      <c r="O128" s="77"/>
      <c r="P128" s="77"/>
      <c r="Q128" s="71"/>
      <c r="R128" s="32"/>
      <c r="S128" s="15"/>
    </row>
    <row r="129" ht="11.25">
      <c r="N129" s="72"/>
    </row>
    <row r="130" spans="3:23" ht="11.25">
      <c r="C130" s="26" t="s">
        <v>88</v>
      </c>
      <c r="D130" s="1"/>
      <c r="E130" s="2"/>
      <c r="F130" s="2"/>
      <c r="G130" s="1"/>
      <c r="H130" s="1"/>
      <c r="N130" s="72"/>
      <c r="R130" s="7"/>
      <c r="S130" s="7"/>
      <c r="T130" s="27"/>
      <c r="U130" s="27"/>
      <c r="V130" s="7"/>
      <c r="W130" s="7"/>
    </row>
    <row r="131" ht="11.25">
      <c r="N131" s="72"/>
    </row>
    <row r="132" spans="1:19" s="1" customFormat="1" ht="11.25">
      <c r="A132" s="24" t="s">
        <v>57</v>
      </c>
      <c r="B132" s="78"/>
      <c r="C132" s="104" t="s">
        <v>58</v>
      </c>
      <c r="D132" s="118" t="s">
        <v>59</v>
      </c>
      <c r="E132" s="104" t="s">
        <v>60</v>
      </c>
      <c r="F132" s="104"/>
      <c r="G132" s="107" t="s">
        <v>61</v>
      </c>
      <c r="H132" s="112">
        <v>39348</v>
      </c>
      <c r="I132" s="105">
        <v>39362</v>
      </c>
      <c r="J132" s="105">
        <v>39390</v>
      </c>
      <c r="K132" s="105">
        <v>39425</v>
      </c>
      <c r="L132" s="105">
        <v>39467</v>
      </c>
      <c r="M132" s="105">
        <v>39481</v>
      </c>
      <c r="N132" s="106">
        <v>39509</v>
      </c>
      <c r="O132" s="106">
        <v>39565</v>
      </c>
      <c r="P132" s="106">
        <v>39600</v>
      </c>
      <c r="Q132" s="113">
        <v>39621</v>
      </c>
      <c r="R132" s="104" t="s">
        <v>55</v>
      </c>
      <c r="S132" s="107" t="s">
        <v>56</v>
      </c>
    </row>
    <row r="133" spans="1:19" ht="12.75">
      <c r="A133" s="98">
        <v>1</v>
      </c>
      <c r="B133" s="95">
        <v>1</v>
      </c>
      <c r="C133" s="17">
        <v>5</v>
      </c>
      <c r="D133" s="119" t="s">
        <v>141</v>
      </c>
      <c r="E133" s="17">
        <v>1990</v>
      </c>
      <c r="F133" s="17" t="s">
        <v>180</v>
      </c>
      <c r="G133" s="49" t="s">
        <v>63</v>
      </c>
      <c r="H133" s="56"/>
      <c r="I133" s="55"/>
      <c r="J133" s="55">
        <v>0.01707175925925926</v>
      </c>
      <c r="K133" s="55">
        <v>0.01704861111111111</v>
      </c>
      <c r="L133" s="55">
        <v>0.016087962962962964</v>
      </c>
      <c r="M133" s="55">
        <v>0.015914351851851853</v>
      </c>
      <c r="N133" s="82">
        <v>0.01577546296296296</v>
      </c>
      <c r="O133" s="82"/>
      <c r="P133" s="82"/>
      <c r="Q133" s="90"/>
      <c r="R133" s="34">
        <f>H133+I133+J133+K133+L133+M133+N133+O133+P133+Q133</f>
        <v>0.08189814814814815</v>
      </c>
      <c r="S133" s="11">
        <f aca="true" t="shared" si="7" ref="S133:S138">R133/5</f>
        <v>0.01637962962962963</v>
      </c>
    </row>
    <row r="134" spans="1:19" ht="12.75">
      <c r="A134" s="99">
        <v>2</v>
      </c>
      <c r="B134" s="96">
        <v>2</v>
      </c>
      <c r="C134" s="3">
        <v>5</v>
      </c>
      <c r="D134" s="43" t="s">
        <v>118</v>
      </c>
      <c r="E134" s="3">
        <v>1986</v>
      </c>
      <c r="F134" s="3" t="s">
        <v>180</v>
      </c>
      <c r="G134" s="44" t="s">
        <v>11</v>
      </c>
      <c r="H134" s="52"/>
      <c r="I134" s="30"/>
      <c r="J134" s="30">
        <v>0.017662037037037035</v>
      </c>
      <c r="K134" s="30">
        <v>0.017604166666666667</v>
      </c>
      <c r="L134" s="30">
        <v>0.01716435185185185</v>
      </c>
      <c r="M134" s="30">
        <v>0.016967592592592593</v>
      </c>
      <c r="N134" s="74"/>
      <c r="O134" s="74">
        <v>0.01716435185185185</v>
      </c>
      <c r="P134" s="74"/>
      <c r="Q134" s="87"/>
      <c r="R134" s="29">
        <f aca="true" t="shared" si="8" ref="R134:R158">H134+I134+J134+K134+L134+M134+N134+O134+P134+Q134</f>
        <v>0.08656249999999999</v>
      </c>
      <c r="S134" s="13">
        <f t="shared" si="7"/>
        <v>0.017312499999999998</v>
      </c>
    </row>
    <row r="135" spans="1:19" ht="11.25">
      <c r="A135" s="99">
        <v>3</v>
      </c>
      <c r="B135" s="96">
        <v>3</v>
      </c>
      <c r="C135" s="3">
        <v>5</v>
      </c>
      <c r="D135" s="43" t="s">
        <v>116</v>
      </c>
      <c r="E135" s="3">
        <v>1991</v>
      </c>
      <c r="F135" s="3" t="s">
        <v>180</v>
      </c>
      <c r="G135" s="44" t="s">
        <v>63</v>
      </c>
      <c r="H135" s="20"/>
      <c r="I135" s="29"/>
      <c r="J135" s="29">
        <v>0.019502314814814816</v>
      </c>
      <c r="K135" s="29">
        <v>0.01982638888888889</v>
      </c>
      <c r="L135" s="29">
        <v>0.01765046296296296</v>
      </c>
      <c r="M135" s="29">
        <v>0.017743055555555557</v>
      </c>
      <c r="N135" s="73">
        <v>0.018043981481481484</v>
      </c>
      <c r="O135" s="73"/>
      <c r="P135" s="73"/>
      <c r="Q135" s="69"/>
      <c r="R135" s="29">
        <f t="shared" si="8"/>
        <v>0.0927662037037037</v>
      </c>
      <c r="S135" s="13">
        <f t="shared" si="7"/>
        <v>0.018553240740740738</v>
      </c>
    </row>
    <row r="136" spans="1:19" ht="11.25">
      <c r="A136" s="99">
        <v>4</v>
      </c>
      <c r="B136" s="96">
        <v>1</v>
      </c>
      <c r="C136" s="3">
        <v>5</v>
      </c>
      <c r="D136" s="43" t="s">
        <v>42</v>
      </c>
      <c r="E136" s="3">
        <v>1961</v>
      </c>
      <c r="F136" s="3" t="s">
        <v>181</v>
      </c>
      <c r="G136" s="44" t="s">
        <v>11</v>
      </c>
      <c r="H136" s="20">
        <v>0.019050925925925926</v>
      </c>
      <c r="I136" s="29">
        <v>0.018414351851851852</v>
      </c>
      <c r="J136" s="29">
        <v>0.018912037037037036</v>
      </c>
      <c r="K136" s="29">
        <v>0.019386574074074073</v>
      </c>
      <c r="L136" s="29"/>
      <c r="M136" s="29"/>
      <c r="N136" s="73"/>
      <c r="O136" s="73"/>
      <c r="P136" s="73"/>
      <c r="Q136" s="69">
        <v>0.019108796296296294</v>
      </c>
      <c r="R136" s="29">
        <f>H136+I136+J136+K136+L136+M136+N136+O136+P136+Q136</f>
        <v>0.09487268518518517</v>
      </c>
      <c r="S136" s="13">
        <f t="shared" si="7"/>
        <v>0.018974537037037033</v>
      </c>
    </row>
    <row r="137" spans="1:19" ht="11.25">
      <c r="A137" s="99">
        <v>5</v>
      </c>
      <c r="B137" s="96">
        <v>2</v>
      </c>
      <c r="C137" s="3">
        <v>5</v>
      </c>
      <c r="D137" s="43" t="s">
        <v>47</v>
      </c>
      <c r="E137" s="3">
        <v>1963</v>
      </c>
      <c r="F137" s="3" t="s">
        <v>181</v>
      </c>
      <c r="G137" s="44" t="s">
        <v>11</v>
      </c>
      <c r="H137" s="20">
        <v>0.022164351851851852</v>
      </c>
      <c r="I137" s="29">
        <v>0.023194444444444445</v>
      </c>
      <c r="J137" s="29">
        <v>0.017291666666666667</v>
      </c>
      <c r="K137" s="29">
        <v>0.021585648148148145</v>
      </c>
      <c r="L137" s="29"/>
      <c r="M137" s="29"/>
      <c r="N137" s="73"/>
      <c r="O137" s="73"/>
      <c r="P137" s="73">
        <v>0.024097222222222225</v>
      </c>
      <c r="Q137" s="69"/>
      <c r="R137" s="29">
        <f t="shared" si="8"/>
        <v>0.10833333333333334</v>
      </c>
      <c r="S137" s="13">
        <f t="shared" si="7"/>
        <v>0.021666666666666667</v>
      </c>
    </row>
    <row r="138" spans="1:19" ht="11.25">
      <c r="A138" s="108">
        <v>6</v>
      </c>
      <c r="B138" s="97">
        <v>3</v>
      </c>
      <c r="C138" s="53">
        <v>5</v>
      </c>
      <c r="D138" s="50" t="s">
        <v>50</v>
      </c>
      <c r="E138" s="53">
        <v>1956</v>
      </c>
      <c r="F138" s="53" t="s">
        <v>181</v>
      </c>
      <c r="G138" s="51" t="s">
        <v>119</v>
      </c>
      <c r="H138" s="50"/>
      <c r="I138" s="54">
        <v>0.023414351851851853</v>
      </c>
      <c r="J138" s="54">
        <v>0.02390046296296296</v>
      </c>
      <c r="K138" s="54"/>
      <c r="L138" s="54">
        <v>0.024270833333333335</v>
      </c>
      <c r="M138" s="54"/>
      <c r="N138" s="83"/>
      <c r="O138" s="83"/>
      <c r="P138" s="83">
        <v>0.024085648148148148</v>
      </c>
      <c r="Q138" s="91">
        <v>0.02144675925925926</v>
      </c>
      <c r="R138" s="35">
        <f>H138+I138+J138+K138+L138+M138+N138+O138+P138+Q138</f>
        <v>0.11711805555555556</v>
      </c>
      <c r="S138" s="15">
        <f t="shared" si="7"/>
        <v>0.02342361111111111</v>
      </c>
    </row>
    <row r="139" spans="1:19" s="8" customFormat="1" ht="12.75">
      <c r="A139" s="120">
        <v>7</v>
      </c>
      <c r="B139" s="121">
        <v>4</v>
      </c>
      <c r="C139" s="78">
        <v>4</v>
      </c>
      <c r="D139" s="122" t="s">
        <v>117</v>
      </c>
      <c r="E139" s="78">
        <v>1992</v>
      </c>
      <c r="F139" s="78" t="s">
        <v>180</v>
      </c>
      <c r="G139" s="123" t="s">
        <v>63</v>
      </c>
      <c r="H139" s="124"/>
      <c r="I139" s="125"/>
      <c r="J139" s="125">
        <v>0.018564814814814815</v>
      </c>
      <c r="K139" s="125"/>
      <c r="L139" s="125">
        <v>0.017881944444444443</v>
      </c>
      <c r="M139" s="125">
        <v>0.019050925925925926</v>
      </c>
      <c r="N139" s="126">
        <v>0.017222222222222222</v>
      </c>
      <c r="O139" s="126"/>
      <c r="P139" s="126"/>
      <c r="Q139" s="127"/>
      <c r="R139" s="125">
        <f t="shared" si="8"/>
        <v>0.07271990740740741</v>
      </c>
      <c r="S139" s="128">
        <f>R139/4</f>
        <v>0.018179976851851853</v>
      </c>
    </row>
    <row r="140" spans="1:19" ht="11.25">
      <c r="A140" s="102">
        <v>8</v>
      </c>
      <c r="B140" s="109">
        <v>5</v>
      </c>
      <c r="C140" s="16">
        <v>3</v>
      </c>
      <c r="D140" s="76" t="s">
        <v>149</v>
      </c>
      <c r="E140" s="16">
        <v>1991</v>
      </c>
      <c r="F140" s="16" t="s">
        <v>180</v>
      </c>
      <c r="G140" s="58" t="s">
        <v>63</v>
      </c>
      <c r="H140" s="10"/>
      <c r="I140" s="28"/>
      <c r="J140" s="28"/>
      <c r="K140" s="28"/>
      <c r="L140" s="28">
        <v>0.016481481481481482</v>
      </c>
      <c r="M140" s="28">
        <v>0.016631944444444446</v>
      </c>
      <c r="N140" s="81">
        <v>0.016747685185185185</v>
      </c>
      <c r="O140" s="81"/>
      <c r="P140" s="81"/>
      <c r="Q140" s="70"/>
      <c r="R140" s="34">
        <f t="shared" si="8"/>
        <v>0.04986111111111111</v>
      </c>
      <c r="S140" s="11">
        <f>R140/3</f>
        <v>0.016620370370370372</v>
      </c>
    </row>
    <row r="141" spans="1:19" ht="12.75">
      <c r="A141" s="103">
        <v>9</v>
      </c>
      <c r="B141" s="48">
        <v>4</v>
      </c>
      <c r="C141" s="3">
        <v>3</v>
      </c>
      <c r="D141" s="43" t="s">
        <v>33</v>
      </c>
      <c r="E141" s="3">
        <v>1962</v>
      </c>
      <c r="F141" s="3" t="s">
        <v>181</v>
      </c>
      <c r="G141" s="44" t="s">
        <v>11</v>
      </c>
      <c r="H141" s="52"/>
      <c r="I141" s="30">
        <v>0.016168981481481482</v>
      </c>
      <c r="J141" s="30">
        <v>0.019953703703703706</v>
      </c>
      <c r="K141" s="30">
        <v>0.01730324074074074</v>
      </c>
      <c r="L141" s="30"/>
      <c r="M141" s="30"/>
      <c r="N141" s="74"/>
      <c r="O141" s="74"/>
      <c r="P141" s="74"/>
      <c r="Q141" s="87"/>
      <c r="R141" s="29">
        <f t="shared" si="8"/>
        <v>0.05342592592592593</v>
      </c>
      <c r="S141" s="13">
        <f>R141/3</f>
        <v>0.017808641975308643</v>
      </c>
    </row>
    <row r="142" spans="1:19" ht="11.25">
      <c r="A142" s="108">
        <v>10</v>
      </c>
      <c r="B142" s="110">
        <v>6</v>
      </c>
      <c r="C142" s="19">
        <v>3</v>
      </c>
      <c r="D142" s="129" t="s">
        <v>147</v>
      </c>
      <c r="E142" s="19">
        <v>1972</v>
      </c>
      <c r="F142" s="19" t="s">
        <v>180</v>
      </c>
      <c r="G142" s="39" t="s">
        <v>2</v>
      </c>
      <c r="H142" s="14"/>
      <c r="I142" s="35"/>
      <c r="J142" s="35"/>
      <c r="K142" s="35"/>
      <c r="L142" s="77">
        <v>0.01965277777777778</v>
      </c>
      <c r="M142" s="77"/>
      <c r="N142" s="77">
        <v>0.018935185185185183</v>
      </c>
      <c r="O142" s="77"/>
      <c r="P142" s="77"/>
      <c r="Q142" s="71">
        <v>0.019490740740740743</v>
      </c>
      <c r="R142" s="35">
        <f>H142+I142+J142+K142+L142+M142+N142+O142+P142+Q142</f>
        <v>0.0580787037037037</v>
      </c>
      <c r="S142" s="15">
        <f>R142/3</f>
        <v>0.019359567901234567</v>
      </c>
    </row>
    <row r="143" spans="1:19" ht="11.25">
      <c r="A143" s="102">
        <v>11</v>
      </c>
      <c r="B143" s="109">
        <v>7</v>
      </c>
      <c r="C143" s="16">
        <v>2</v>
      </c>
      <c r="D143" s="130" t="s">
        <v>191</v>
      </c>
      <c r="E143" s="109">
        <v>1985</v>
      </c>
      <c r="F143" s="16" t="s">
        <v>180</v>
      </c>
      <c r="G143" s="58" t="s">
        <v>0</v>
      </c>
      <c r="H143" s="10"/>
      <c r="I143" s="28"/>
      <c r="J143" s="28"/>
      <c r="K143" s="28"/>
      <c r="L143" s="28"/>
      <c r="M143" s="28"/>
      <c r="N143" s="81"/>
      <c r="O143" s="81"/>
      <c r="P143" s="81">
        <v>0.014918981481481483</v>
      </c>
      <c r="Q143" s="70">
        <v>0.014780092592592595</v>
      </c>
      <c r="R143" s="34">
        <f>H143+I143+J143+K143+L143+M143+N143+O143+P143+Q143</f>
        <v>0.02969907407407408</v>
      </c>
      <c r="S143" s="11">
        <f>R143/2</f>
        <v>0.01484953703703704</v>
      </c>
    </row>
    <row r="144" spans="1:19" ht="11.25">
      <c r="A144" s="103">
        <v>12</v>
      </c>
      <c r="B144" s="48">
        <v>8</v>
      </c>
      <c r="C144" s="1">
        <v>2</v>
      </c>
      <c r="D144" s="37" t="s">
        <v>30</v>
      </c>
      <c r="E144" s="1">
        <v>1985</v>
      </c>
      <c r="F144" s="1" t="s">
        <v>180</v>
      </c>
      <c r="G144" s="38" t="s">
        <v>2</v>
      </c>
      <c r="H144" s="117">
        <v>0.016469907407407405</v>
      </c>
      <c r="I144" s="31">
        <v>0.015972222222222224</v>
      </c>
      <c r="J144" s="31"/>
      <c r="K144" s="31"/>
      <c r="L144" s="31"/>
      <c r="M144" s="31"/>
      <c r="N144" s="59"/>
      <c r="O144" s="59"/>
      <c r="P144" s="59"/>
      <c r="Q144" s="57"/>
      <c r="R144" s="29">
        <f t="shared" si="8"/>
        <v>0.032442129629629626</v>
      </c>
      <c r="S144" s="13">
        <f>R144/2</f>
        <v>0.016221064814814813</v>
      </c>
    </row>
    <row r="145" spans="1:19" ht="11.25">
      <c r="A145" s="108">
        <v>13</v>
      </c>
      <c r="B145" s="110">
        <v>5</v>
      </c>
      <c r="C145" s="19">
        <v>2</v>
      </c>
      <c r="D145" s="129" t="s">
        <v>157</v>
      </c>
      <c r="E145" s="19">
        <v>1960</v>
      </c>
      <c r="F145" s="19" t="s">
        <v>181</v>
      </c>
      <c r="G145" s="111" t="s">
        <v>2</v>
      </c>
      <c r="H145" s="14"/>
      <c r="I145" s="32"/>
      <c r="J145" s="32"/>
      <c r="K145" s="32"/>
      <c r="L145" s="32"/>
      <c r="M145" s="32"/>
      <c r="N145" s="77">
        <v>0.01826388888888889</v>
      </c>
      <c r="O145" s="77"/>
      <c r="P145" s="77">
        <v>0.022222222222222223</v>
      </c>
      <c r="Q145" s="71"/>
      <c r="R145" s="35">
        <f t="shared" si="8"/>
        <v>0.04048611111111111</v>
      </c>
      <c r="S145" s="15">
        <f>R145/2</f>
        <v>0.020243055555555556</v>
      </c>
    </row>
    <row r="146" spans="1:19" ht="11.25">
      <c r="A146" s="103">
        <v>14</v>
      </c>
      <c r="B146" s="48">
        <v>9</v>
      </c>
      <c r="C146" s="1">
        <v>1</v>
      </c>
      <c r="D146" s="41" t="s">
        <v>130</v>
      </c>
      <c r="E146" s="1">
        <v>1987</v>
      </c>
      <c r="F146" s="1" t="s">
        <v>180</v>
      </c>
      <c r="G146" s="42" t="s">
        <v>0</v>
      </c>
      <c r="H146" s="12"/>
      <c r="I146" s="31"/>
      <c r="J146" s="31"/>
      <c r="K146" s="31">
        <v>0.0153125</v>
      </c>
      <c r="L146" s="31"/>
      <c r="M146" s="31"/>
      <c r="N146" s="59"/>
      <c r="O146" s="59"/>
      <c r="P146" s="59"/>
      <c r="Q146" s="57"/>
      <c r="R146" s="29">
        <f t="shared" si="8"/>
        <v>0.0153125</v>
      </c>
      <c r="S146" s="13">
        <f aca="true" t="shared" si="9" ref="S146:S158">R146/1</f>
        <v>0.0153125</v>
      </c>
    </row>
    <row r="147" spans="1:19" ht="11.25">
      <c r="A147" s="103">
        <v>15</v>
      </c>
      <c r="B147" s="48">
        <v>10</v>
      </c>
      <c r="C147" s="1">
        <v>1</v>
      </c>
      <c r="D147" s="41" t="s">
        <v>192</v>
      </c>
      <c r="E147" s="1">
        <v>1985</v>
      </c>
      <c r="F147" s="1" t="s">
        <v>180</v>
      </c>
      <c r="G147" s="42" t="s">
        <v>24</v>
      </c>
      <c r="H147" s="12"/>
      <c r="I147" s="31"/>
      <c r="J147" s="31"/>
      <c r="K147" s="31"/>
      <c r="L147" s="31"/>
      <c r="M147" s="31"/>
      <c r="N147" s="59"/>
      <c r="O147" s="59"/>
      <c r="P147" s="59"/>
      <c r="Q147" s="57">
        <v>0.016435185185185188</v>
      </c>
      <c r="R147" s="29">
        <f t="shared" si="8"/>
        <v>0.016435185185185188</v>
      </c>
      <c r="S147" s="13">
        <f t="shared" si="9"/>
        <v>0.016435185185185188</v>
      </c>
    </row>
    <row r="148" spans="1:19" ht="11.25">
      <c r="A148" s="103">
        <v>16</v>
      </c>
      <c r="B148" s="48">
        <v>11</v>
      </c>
      <c r="C148" s="1">
        <v>1</v>
      </c>
      <c r="D148" s="41" t="s">
        <v>193</v>
      </c>
      <c r="E148" s="1">
        <v>1972</v>
      </c>
      <c r="F148" s="1" t="s">
        <v>180</v>
      </c>
      <c r="G148" s="42" t="s">
        <v>11</v>
      </c>
      <c r="H148" s="12"/>
      <c r="I148" s="31"/>
      <c r="J148" s="31"/>
      <c r="K148" s="31"/>
      <c r="L148" s="31"/>
      <c r="M148" s="31"/>
      <c r="N148" s="59"/>
      <c r="O148" s="59"/>
      <c r="P148" s="59"/>
      <c r="Q148" s="57">
        <v>0.01681712962962963</v>
      </c>
      <c r="R148" s="29">
        <f t="shared" si="8"/>
        <v>0.01681712962962963</v>
      </c>
      <c r="S148" s="13">
        <f t="shared" si="9"/>
        <v>0.01681712962962963</v>
      </c>
    </row>
    <row r="149" spans="1:19" s="8" customFormat="1" ht="12.75">
      <c r="A149" s="103">
        <v>17</v>
      </c>
      <c r="B149" s="48">
        <v>6</v>
      </c>
      <c r="C149" s="1">
        <v>1</v>
      </c>
      <c r="D149" s="37" t="s">
        <v>86</v>
      </c>
      <c r="E149" s="1">
        <v>1962</v>
      </c>
      <c r="F149" s="1" t="s">
        <v>181</v>
      </c>
      <c r="G149" s="38" t="s">
        <v>24</v>
      </c>
      <c r="H149" s="20">
        <v>0.01826388888888889</v>
      </c>
      <c r="I149" s="29"/>
      <c r="J149" s="29"/>
      <c r="K149" s="29"/>
      <c r="L149" s="29"/>
      <c r="M149" s="29"/>
      <c r="N149" s="73"/>
      <c r="O149" s="73"/>
      <c r="P149" s="73"/>
      <c r="Q149" s="69"/>
      <c r="R149" s="29">
        <f t="shared" si="8"/>
        <v>0.01826388888888889</v>
      </c>
      <c r="S149" s="13">
        <f t="shared" si="9"/>
        <v>0.01826388888888889</v>
      </c>
    </row>
    <row r="150" spans="1:19" ht="11.25">
      <c r="A150" s="103">
        <v>18</v>
      </c>
      <c r="B150" s="48">
        <v>12</v>
      </c>
      <c r="C150" s="1">
        <v>1</v>
      </c>
      <c r="D150" s="37" t="s">
        <v>170</v>
      </c>
      <c r="E150" s="1">
        <v>1978</v>
      </c>
      <c r="F150" s="1" t="s">
        <v>180</v>
      </c>
      <c r="G150" s="38" t="s">
        <v>2</v>
      </c>
      <c r="H150" s="12"/>
      <c r="I150" s="29"/>
      <c r="J150" s="29"/>
      <c r="K150" s="29"/>
      <c r="L150" s="29"/>
      <c r="M150" s="29"/>
      <c r="N150" s="73"/>
      <c r="O150" s="5">
        <v>0.018333333333333333</v>
      </c>
      <c r="P150" s="60"/>
      <c r="Q150" s="88"/>
      <c r="R150" s="29">
        <f t="shared" si="8"/>
        <v>0.018333333333333333</v>
      </c>
      <c r="S150" s="13">
        <f t="shared" si="9"/>
        <v>0.018333333333333333</v>
      </c>
    </row>
    <row r="151" spans="1:19" ht="11.25">
      <c r="A151" s="103">
        <v>19</v>
      </c>
      <c r="B151" s="48">
        <v>13</v>
      </c>
      <c r="C151" s="1">
        <v>1</v>
      </c>
      <c r="D151" s="37" t="s">
        <v>171</v>
      </c>
      <c r="E151" s="1">
        <v>1984</v>
      </c>
      <c r="F151" s="1" t="s">
        <v>180</v>
      </c>
      <c r="G151" s="38" t="s">
        <v>172</v>
      </c>
      <c r="H151" s="12"/>
      <c r="I151" s="29"/>
      <c r="J151" s="29"/>
      <c r="K151" s="29"/>
      <c r="L151" s="29"/>
      <c r="M151" s="29"/>
      <c r="N151" s="73"/>
      <c r="O151" s="5">
        <v>0.018379629629629628</v>
      </c>
      <c r="P151" s="60"/>
      <c r="Q151" s="88"/>
      <c r="R151" s="29">
        <f t="shared" si="8"/>
        <v>0.018379629629629628</v>
      </c>
      <c r="S151" s="13">
        <f t="shared" si="9"/>
        <v>0.018379629629629628</v>
      </c>
    </row>
    <row r="152" spans="1:19" ht="11.25">
      <c r="A152" s="103">
        <v>20</v>
      </c>
      <c r="B152" s="48">
        <v>7</v>
      </c>
      <c r="C152" s="1">
        <v>1</v>
      </c>
      <c r="D152" s="37" t="s">
        <v>43</v>
      </c>
      <c r="E152" s="1">
        <v>1961</v>
      </c>
      <c r="F152" s="1" t="s">
        <v>181</v>
      </c>
      <c r="G152" s="38" t="s">
        <v>11</v>
      </c>
      <c r="H152" s="12"/>
      <c r="I152" s="29">
        <v>0.018645833333333334</v>
      </c>
      <c r="J152" s="29"/>
      <c r="K152" s="29"/>
      <c r="L152" s="29"/>
      <c r="M152" s="29"/>
      <c r="N152" s="73"/>
      <c r="O152" s="73"/>
      <c r="P152" s="73"/>
      <c r="Q152" s="69"/>
      <c r="R152" s="29">
        <f>H152+I152+J152+K152+L152+M152+N152+O152+P152+Q152</f>
        <v>0.018645833333333334</v>
      </c>
      <c r="S152" s="13">
        <f>R152/1</f>
        <v>0.018645833333333334</v>
      </c>
    </row>
    <row r="153" spans="1:19" ht="11.25">
      <c r="A153" s="103">
        <v>21</v>
      </c>
      <c r="B153" s="48">
        <v>14</v>
      </c>
      <c r="C153" s="1">
        <v>1</v>
      </c>
      <c r="D153" s="37" t="s">
        <v>115</v>
      </c>
      <c r="E153" s="1">
        <v>1969</v>
      </c>
      <c r="F153" s="1" t="s">
        <v>180</v>
      </c>
      <c r="G153" s="38" t="s">
        <v>24</v>
      </c>
      <c r="H153" s="12"/>
      <c r="I153" s="29"/>
      <c r="J153" s="29">
        <v>0.02050925925925926</v>
      </c>
      <c r="K153" s="29"/>
      <c r="L153" s="29"/>
      <c r="M153" s="29"/>
      <c r="N153" s="73"/>
      <c r="O153" s="73"/>
      <c r="P153" s="73"/>
      <c r="Q153" s="69"/>
      <c r="R153" s="29">
        <f>H153+I153+J153+K153+L153+M153+N153+O153+P153+Q153</f>
        <v>0.02050925925925926</v>
      </c>
      <c r="S153" s="13">
        <f>R153/1</f>
        <v>0.02050925925925926</v>
      </c>
    </row>
    <row r="154" spans="1:19" ht="11.25">
      <c r="A154" s="103">
        <v>22</v>
      </c>
      <c r="B154" s="48">
        <v>15</v>
      </c>
      <c r="C154" s="1">
        <v>1</v>
      </c>
      <c r="D154" s="41" t="s">
        <v>148</v>
      </c>
      <c r="E154" s="1">
        <v>1992</v>
      </c>
      <c r="F154" s="1" t="s">
        <v>180</v>
      </c>
      <c r="G154" s="38" t="s">
        <v>2</v>
      </c>
      <c r="H154" s="12"/>
      <c r="I154" s="29"/>
      <c r="J154" s="29"/>
      <c r="K154" s="29"/>
      <c r="L154" s="60">
        <v>0.02074074074074074</v>
      </c>
      <c r="M154" s="60"/>
      <c r="N154" s="60"/>
      <c r="O154" s="60"/>
      <c r="P154" s="60"/>
      <c r="Q154" s="88"/>
      <c r="R154" s="29">
        <f t="shared" si="8"/>
        <v>0.02074074074074074</v>
      </c>
      <c r="S154" s="13">
        <f t="shared" si="9"/>
        <v>0.02074074074074074</v>
      </c>
    </row>
    <row r="155" spans="1:19" ht="11.25">
      <c r="A155" s="103">
        <v>23</v>
      </c>
      <c r="B155" s="48">
        <v>8</v>
      </c>
      <c r="C155" s="1">
        <v>1</v>
      </c>
      <c r="D155" s="37" t="s">
        <v>114</v>
      </c>
      <c r="E155" s="1">
        <v>1961</v>
      </c>
      <c r="F155" s="1" t="s">
        <v>181</v>
      </c>
      <c r="G155" s="38" t="s">
        <v>24</v>
      </c>
      <c r="H155" s="12"/>
      <c r="I155" s="29"/>
      <c r="J155" s="29">
        <v>0.021875</v>
      </c>
      <c r="K155" s="29"/>
      <c r="L155" s="29"/>
      <c r="M155" s="29"/>
      <c r="N155" s="73"/>
      <c r="O155" s="73"/>
      <c r="P155" s="73"/>
      <c r="Q155" s="69"/>
      <c r="R155" s="29">
        <f t="shared" si="8"/>
        <v>0.021875</v>
      </c>
      <c r="S155" s="13">
        <f t="shared" si="9"/>
        <v>0.021875</v>
      </c>
    </row>
    <row r="156" spans="1:19" ht="11.25">
      <c r="A156" s="103">
        <v>24</v>
      </c>
      <c r="B156" s="48">
        <v>9</v>
      </c>
      <c r="C156" s="1">
        <v>1</v>
      </c>
      <c r="D156" s="41" t="s">
        <v>46</v>
      </c>
      <c r="E156" s="1">
        <v>1952</v>
      </c>
      <c r="F156" s="1" t="s">
        <v>181</v>
      </c>
      <c r="G156" s="42" t="s">
        <v>2</v>
      </c>
      <c r="H156" s="18"/>
      <c r="I156" s="6">
        <v>0.02201388888888889</v>
      </c>
      <c r="J156" s="6"/>
      <c r="K156" s="6"/>
      <c r="L156" s="6"/>
      <c r="M156" s="6"/>
      <c r="N156" s="75"/>
      <c r="O156" s="75"/>
      <c r="P156" s="75"/>
      <c r="Q156" s="89"/>
      <c r="R156" s="29">
        <f t="shared" si="8"/>
        <v>0.02201388888888889</v>
      </c>
      <c r="S156" s="13">
        <f t="shared" si="9"/>
        <v>0.02201388888888889</v>
      </c>
    </row>
    <row r="157" spans="1:19" ht="11.25">
      <c r="A157" s="103">
        <v>25</v>
      </c>
      <c r="B157" s="48">
        <v>16</v>
      </c>
      <c r="C157" s="1">
        <v>1</v>
      </c>
      <c r="D157" s="37" t="s">
        <v>87</v>
      </c>
      <c r="E157" s="1">
        <v>1984</v>
      </c>
      <c r="F157" s="1" t="s">
        <v>180</v>
      </c>
      <c r="G157" s="38"/>
      <c r="H157" s="21">
        <v>0.022997685185185187</v>
      </c>
      <c r="I157" s="5"/>
      <c r="J157" s="5"/>
      <c r="K157" s="5"/>
      <c r="L157" s="5"/>
      <c r="M157" s="5"/>
      <c r="N157" s="60"/>
      <c r="O157" s="60"/>
      <c r="P157" s="60"/>
      <c r="Q157" s="88"/>
      <c r="R157" s="29">
        <f t="shared" si="8"/>
        <v>0.022997685185185187</v>
      </c>
      <c r="S157" s="13">
        <f t="shared" si="9"/>
        <v>0.022997685185185187</v>
      </c>
    </row>
    <row r="158" spans="1:19" ht="11.25">
      <c r="A158" s="108">
        <v>26</v>
      </c>
      <c r="B158" s="110">
        <v>17</v>
      </c>
      <c r="C158" s="19">
        <v>1</v>
      </c>
      <c r="D158" s="23" t="s">
        <v>173</v>
      </c>
      <c r="E158" s="19">
        <v>1993</v>
      </c>
      <c r="F158" s="19" t="s">
        <v>180</v>
      </c>
      <c r="G158" s="39" t="s">
        <v>2</v>
      </c>
      <c r="H158" s="23"/>
      <c r="I158" s="85"/>
      <c r="J158" s="85"/>
      <c r="K158" s="85"/>
      <c r="L158" s="85"/>
      <c r="M158" s="85"/>
      <c r="N158" s="86"/>
      <c r="O158" s="100">
        <v>0.024085648148148148</v>
      </c>
      <c r="P158" s="116"/>
      <c r="Q158" s="101"/>
      <c r="R158" s="35">
        <f t="shared" si="8"/>
        <v>0.024085648148148148</v>
      </c>
      <c r="S158" s="15">
        <f t="shared" si="9"/>
        <v>0.024085648148148148</v>
      </c>
    </row>
    <row r="159" spans="9:19" ht="11.25">
      <c r="I159" s="5"/>
      <c r="J159" s="5"/>
      <c r="K159" s="5"/>
      <c r="L159" s="5"/>
      <c r="M159" s="5"/>
      <c r="N159" s="60"/>
      <c r="O159" s="60"/>
      <c r="P159" s="60"/>
      <c r="Q159" s="60"/>
      <c r="R159" s="5"/>
      <c r="S159" s="6"/>
    </row>
    <row r="160" spans="9:19" ht="11.25">
      <c r="I160" s="5"/>
      <c r="J160" s="5"/>
      <c r="K160" s="5"/>
      <c r="L160" s="5"/>
      <c r="M160" s="5"/>
      <c r="N160" s="60"/>
      <c r="O160" s="60"/>
      <c r="P160" s="60"/>
      <c r="Q160" s="60"/>
      <c r="R160" s="5"/>
      <c r="S160" s="6"/>
    </row>
    <row r="161" spans="7:19" ht="11.25">
      <c r="G161" s="9"/>
      <c r="I161" s="5"/>
      <c r="J161" s="5"/>
      <c r="K161" s="5"/>
      <c r="L161" s="5"/>
      <c r="M161" s="5"/>
      <c r="N161" s="60"/>
      <c r="O161" s="60"/>
      <c r="P161" s="60"/>
      <c r="Q161" s="60"/>
      <c r="R161" s="5"/>
      <c r="S161" s="6"/>
    </row>
    <row r="162" ht="11.25">
      <c r="N162" s="72"/>
    </row>
    <row r="163" ht="11.25">
      <c r="N163" s="72"/>
    </row>
    <row r="164" ht="11.25">
      <c r="N164" s="72"/>
    </row>
    <row r="165" ht="11.25">
      <c r="N165" s="72"/>
    </row>
    <row r="166" ht="11.25">
      <c r="N166" s="72"/>
    </row>
    <row r="167" ht="11.25">
      <c r="N167" s="72"/>
    </row>
    <row r="168" ht="11.25">
      <c r="N168" s="72"/>
    </row>
    <row r="169" ht="11.25">
      <c r="N169" s="72"/>
    </row>
    <row r="170" ht="11.25">
      <c r="N170" s="72"/>
    </row>
    <row r="171" ht="11.25">
      <c r="N171" s="72"/>
    </row>
    <row r="172" ht="11.25">
      <c r="N172" s="72"/>
    </row>
    <row r="173" ht="11.25">
      <c r="N173" s="72"/>
    </row>
    <row r="174" ht="11.25">
      <c r="N174" s="72"/>
    </row>
    <row r="175" ht="11.25">
      <c r="N175" s="72"/>
    </row>
    <row r="176" ht="11.25">
      <c r="N176" s="72"/>
    </row>
    <row r="177" ht="11.25">
      <c r="N177" s="72"/>
    </row>
    <row r="178" ht="11.25">
      <c r="N178" s="72"/>
    </row>
    <row r="179" ht="11.25">
      <c r="N179" s="72"/>
    </row>
    <row r="180" ht="11.25">
      <c r="N180" s="72"/>
    </row>
    <row r="181" ht="11.25">
      <c r="N181" s="72"/>
    </row>
    <row r="182" ht="11.25">
      <c r="N182" s="72"/>
    </row>
    <row r="183" ht="11.25">
      <c r="N183" s="72"/>
    </row>
    <row r="184" ht="11.25">
      <c r="N184" s="72"/>
    </row>
    <row r="185" ht="11.25">
      <c r="N185" s="72"/>
    </row>
    <row r="186" ht="11.25">
      <c r="N186" s="72"/>
    </row>
    <row r="187" ht="11.25">
      <c r="N187" s="72"/>
    </row>
    <row r="188" ht="11.25">
      <c r="N188" s="72"/>
    </row>
    <row r="189" ht="11.25">
      <c r="N189" s="72"/>
    </row>
    <row r="190" ht="11.25">
      <c r="N190" s="72"/>
    </row>
    <row r="191" ht="11.25">
      <c r="N191" s="72"/>
    </row>
    <row r="192" ht="11.25">
      <c r="N192" s="72"/>
    </row>
    <row r="193" ht="11.25">
      <c r="N193" s="72"/>
    </row>
    <row r="194" ht="11.25">
      <c r="N194" s="72"/>
    </row>
    <row r="195" ht="11.25">
      <c r="N195" s="72"/>
    </row>
    <row r="196" ht="11.25">
      <c r="N196" s="72"/>
    </row>
    <row r="197" ht="11.25">
      <c r="N197" s="72"/>
    </row>
    <row r="198" ht="11.25">
      <c r="N198" s="72"/>
    </row>
    <row r="199" ht="11.25">
      <c r="N199" s="72"/>
    </row>
    <row r="200" ht="11.25">
      <c r="N200" s="72"/>
    </row>
    <row r="201" ht="11.25">
      <c r="N201" s="72"/>
    </row>
    <row r="202" ht="11.25">
      <c r="N202" s="72"/>
    </row>
    <row r="203" ht="11.25">
      <c r="N203" s="72"/>
    </row>
    <row r="204" ht="11.25">
      <c r="N204" s="72"/>
    </row>
    <row r="205" ht="11.25">
      <c r="N205" s="72"/>
    </row>
    <row r="206" ht="11.25">
      <c r="N206" s="72"/>
    </row>
    <row r="207" ht="11.25">
      <c r="N207" s="72"/>
    </row>
    <row r="208" ht="11.25">
      <c r="N208" s="72"/>
    </row>
    <row r="209" ht="11.25">
      <c r="N209" s="72"/>
    </row>
    <row r="210" ht="11.25">
      <c r="N210" s="72"/>
    </row>
    <row r="211" ht="11.25">
      <c r="N211" s="72"/>
    </row>
    <row r="212" ht="11.25">
      <c r="N212" s="72"/>
    </row>
    <row r="213" ht="11.25">
      <c r="N213" s="72"/>
    </row>
    <row r="214" ht="11.25">
      <c r="N214" s="72"/>
    </row>
    <row r="215" ht="11.25">
      <c r="N215" s="72"/>
    </row>
    <row r="216" ht="11.25">
      <c r="N216" s="72"/>
    </row>
    <row r="217" ht="11.25">
      <c r="N217" s="72"/>
    </row>
    <row r="218" ht="11.25">
      <c r="N218" s="72"/>
    </row>
    <row r="219" ht="11.25">
      <c r="N219" s="72"/>
    </row>
    <row r="220" ht="11.25">
      <c r="N220" s="72"/>
    </row>
    <row r="221" ht="11.25">
      <c r="N221" s="72"/>
    </row>
    <row r="222" ht="11.25">
      <c r="N222" s="72"/>
    </row>
    <row r="223" ht="11.25">
      <c r="N223" s="72"/>
    </row>
    <row r="224" ht="11.25">
      <c r="N224" s="72"/>
    </row>
    <row r="225" ht="11.25">
      <c r="N225" s="72"/>
    </row>
    <row r="226" ht="11.25">
      <c r="N226" s="72"/>
    </row>
    <row r="227" ht="11.25">
      <c r="N227" s="72"/>
    </row>
    <row r="228" ht="11.25">
      <c r="N228" s="72"/>
    </row>
    <row r="229" ht="11.25">
      <c r="N229" s="72"/>
    </row>
    <row r="230" ht="11.25">
      <c r="N230" s="72"/>
    </row>
    <row r="231" ht="11.25">
      <c r="N231" s="72"/>
    </row>
    <row r="232" ht="11.25">
      <c r="N232" s="72"/>
    </row>
    <row r="233" ht="11.25">
      <c r="N233" s="72"/>
    </row>
    <row r="234" ht="11.25">
      <c r="N234" s="72"/>
    </row>
    <row r="235" ht="11.25">
      <c r="N235" s="72"/>
    </row>
    <row r="236" ht="11.25">
      <c r="N236" s="72"/>
    </row>
    <row r="237" ht="11.25">
      <c r="N237" s="72"/>
    </row>
    <row r="238" ht="11.25">
      <c r="N238" s="72"/>
    </row>
    <row r="239" ht="11.25">
      <c r="N239" s="72"/>
    </row>
    <row r="240" ht="11.25">
      <c r="N240" s="72"/>
    </row>
    <row r="241" ht="11.25">
      <c r="N241" s="72"/>
    </row>
    <row r="242" ht="11.25">
      <c r="N242" s="72"/>
    </row>
    <row r="243" ht="11.25">
      <c r="N243" s="72"/>
    </row>
    <row r="244" ht="11.25">
      <c r="N244" s="72"/>
    </row>
    <row r="245" ht="11.25">
      <c r="N245" s="72"/>
    </row>
    <row r="246" ht="11.25">
      <c r="N246" s="72"/>
    </row>
    <row r="247" ht="11.25">
      <c r="N247" s="72"/>
    </row>
    <row r="248" ht="11.25">
      <c r="N248" s="72"/>
    </row>
    <row r="249" ht="11.25">
      <c r="N249" s="72"/>
    </row>
    <row r="250" ht="11.25">
      <c r="N250" s="72"/>
    </row>
    <row r="251" ht="11.25">
      <c r="N251" s="72"/>
    </row>
    <row r="252" ht="11.25">
      <c r="N252" s="72"/>
    </row>
    <row r="253" ht="11.25">
      <c r="N253" s="72"/>
    </row>
    <row r="254" ht="11.25">
      <c r="N254" s="72"/>
    </row>
    <row r="255" ht="11.25">
      <c r="N255" s="72"/>
    </row>
    <row r="256" ht="11.25">
      <c r="N256" s="72"/>
    </row>
    <row r="257" ht="11.25">
      <c r="N257" s="72"/>
    </row>
    <row r="258" ht="11.25">
      <c r="N258" s="72"/>
    </row>
    <row r="259" ht="11.25">
      <c r="N259" s="72"/>
    </row>
    <row r="260" ht="11.25">
      <c r="N260" s="72"/>
    </row>
    <row r="261" ht="11.25">
      <c r="N261" s="72"/>
    </row>
    <row r="262" ht="11.25">
      <c r="N262" s="72"/>
    </row>
    <row r="263" ht="11.25">
      <c r="N263" s="72"/>
    </row>
    <row r="264" ht="11.25">
      <c r="N264" s="72"/>
    </row>
    <row r="265" ht="11.25">
      <c r="N265" s="72"/>
    </row>
    <row r="266" ht="11.25">
      <c r="N266" s="72"/>
    </row>
    <row r="267" ht="11.25">
      <c r="N267" s="72"/>
    </row>
    <row r="268" ht="11.25">
      <c r="N268" s="72"/>
    </row>
    <row r="269" ht="11.25">
      <c r="N269" s="72"/>
    </row>
    <row r="270" ht="11.25">
      <c r="N270" s="72"/>
    </row>
    <row r="271" ht="11.25">
      <c r="N271" s="72"/>
    </row>
    <row r="272" ht="11.25">
      <c r="N272" s="72"/>
    </row>
    <row r="273" ht="11.25">
      <c r="N273" s="72"/>
    </row>
    <row r="274" ht="11.25">
      <c r="N274" s="72"/>
    </row>
    <row r="275" ht="11.25">
      <c r="N275" s="72"/>
    </row>
    <row r="276" ht="11.25">
      <c r="N276" s="72"/>
    </row>
    <row r="277" ht="11.25">
      <c r="N277" s="72"/>
    </row>
    <row r="278" ht="11.25">
      <c r="N278" s="72"/>
    </row>
    <row r="279" ht="11.25">
      <c r="N279" s="72"/>
    </row>
    <row r="280" ht="11.25">
      <c r="N280" s="72"/>
    </row>
    <row r="281" ht="11.25">
      <c r="N281" s="72"/>
    </row>
    <row r="282" ht="11.25">
      <c r="N282" s="72"/>
    </row>
    <row r="283" ht="11.25">
      <c r="N283" s="72"/>
    </row>
    <row r="284" ht="11.25">
      <c r="N284" s="72"/>
    </row>
    <row r="285" ht="11.25">
      <c r="N285" s="72"/>
    </row>
    <row r="286" ht="11.25">
      <c r="N286" s="72"/>
    </row>
    <row r="287" ht="11.25">
      <c r="N287" s="72"/>
    </row>
    <row r="288" ht="11.25">
      <c r="N288" s="72"/>
    </row>
    <row r="289" ht="11.25">
      <c r="N289" s="72"/>
    </row>
    <row r="290" ht="11.25">
      <c r="N290" s="72"/>
    </row>
    <row r="291" ht="11.25">
      <c r="N291" s="72"/>
    </row>
  </sheetData>
  <autoFilter ref="A4:W158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9"/>
  <sheetViews>
    <sheetView workbookViewId="0" topLeftCell="A1">
      <pane xSplit="18795" topLeftCell="R1" activePane="topLeft" state="split"/>
      <selection pane="topLeft" activeCell="Q31" sqref="Q31"/>
      <selection pane="topRight" activeCell="Q1" sqref="Q1"/>
    </sheetView>
  </sheetViews>
  <sheetFormatPr defaultColWidth="9.140625" defaultRowHeight="12.75"/>
  <cols>
    <col min="1" max="1" width="4.00390625" style="48" customWidth="1"/>
    <col min="2" max="2" width="23.28125" style="2" customWidth="1"/>
    <col min="3" max="3" width="5.8515625" style="1" customWidth="1"/>
    <col min="4" max="4" width="25.00390625" style="2" customWidth="1"/>
    <col min="5" max="11" width="5.8515625" style="2" hidden="1" customWidth="1"/>
    <col min="12" max="14" width="5.8515625" style="72" hidden="1" customWidth="1"/>
    <col min="15" max="15" width="8.28125" style="2" customWidth="1"/>
    <col min="16" max="16" width="7.00390625" style="1" customWidth="1"/>
    <col min="17" max="17" width="4.57421875" style="2" customWidth="1"/>
    <col min="18" max="16384" width="9.140625" style="2" customWidth="1"/>
  </cols>
  <sheetData>
    <row r="1" spans="1:18" ht="12.75" customHeight="1">
      <c r="A1" s="151" t="s">
        <v>211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3"/>
      <c r="R1" s="3"/>
    </row>
    <row r="2" spans="2:20" ht="11.25">
      <c r="B2" s="1"/>
      <c r="C2" s="2"/>
      <c r="D2" s="1"/>
      <c r="E2" s="1"/>
      <c r="O2" s="45"/>
      <c r="P2" s="45"/>
      <c r="Q2" s="45"/>
      <c r="R2" s="45"/>
      <c r="S2" s="45"/>
      <c r="T2" s="46"/>
    </row>
    <row r="3" spans="2:16" ht="11.25">
      <c r="B3" s="93"/>
      <c r="C3" s="47"/>
      <c r="D3" s="93"/>
      <c r="E3" s="48"/>
      <c r="L3" s="2"/>
      <c r="M3" s="2"/>
      <c r="N3" s="2"/>
      <c r="P3" s="2"/>
    </row>
    <row r="4" spans="1:16" s="1" customFormat="1" ht="11.25">
      <c r="A4" s="139" t="s">
        <v>57</v>
      </c>
      <c r="B4" s="131" t="s">
        <v>59</v>
      </c>
      <c r="C4" s="131" t="s">
        <v>60</v>
      </c>
      <c r="D4" s="131" t="s">
        <v>61</v>
      </c>
      <c r="E4" s="132">
        <v>39348</v>
      </c>
      <c r="F4" s="132">
        <v>39362</v>
      </c>
      <c r="G4" s="132">
        <v>39390</v>
      </c>
      <c r="H4" s="132">
        <v>39425</v>
      </c>
      <c r="I4" s="132">
        <v>39467</v>
      </c>
      <c r="J4" s="132">
        <v>39481</v>
      </c>
      <c r="K4" s="132">
        <v>39509</v>
      </c>
      <c r="L4" s="132">
        <v>39565</v>
      </c>
      <c r="M4" s="132">
        <v>39600</v>
      </c>
      <c r="N4" s="132">
        <v>39621</v>
      </c>
      <c r="O4" s="131" t="s">
        <v>210</v>
      </c>
      <c r="P4" s="131" t="s">
        <v>56</v>
      </c>
    </row>
    <row r="5" spans="1:16" s="1" customFormat="1" ht="11.25">
      <c r="A5" s="150" t="s">
        <v>88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6" ht="11.25">
      <c r="A6" s="139">
        <v>1</v>
      </c>
      <c r="B6" s="137" t="s">
        <v>141</v>
      </c>
      <c r="C6" s="141">
        <v>1990</v>
      </c>
      <c r="D6" s="137" t="s">
        <v>63</v>
      </c>
      <c r="E6" s="137"/>
      <c r="F6" s="144"/>
      <c r="G6" s="144">
        <v>0.01707175925925926</v>
      </c>
      <c r="H6" s="144">
        <v>0.01704861111111111</v>
      </c>
      <c r="I6" s="144">
        <v>0.016087962962962964</v>
      </c>
      <c r="J6" s="144">
        <v>0.015914351851851853</v>
      </c>
      <c r="K6" s="144">
        <v>0.01577546296296296</v>
      </c>
      <c r="L6" s="144"/>
      <c r="M6" s="144"/>
      <c r="N6" s="144"/>
      <c r="O6" s="135">
        <f>E6+F6+G6+H6+I6+J6+K6+L6+M6+N6</f>
        <v>0.08189814814814815</v>
      </c>
      <c r="P6" s="136">
        <f>O6/5</f>
        <v>0.01637962962962963</v>
      </c>
    </row>
    <row r="7" spans="1:16" ht="11.25">
      <c r="A7" s="139">
        <v>2</v>
      </c>
      <c r="B7" s="137" t="s">
        <v>118</v>
      </c>
      <c r="C7" s="141">
        <v>1986</v>
      </c>
      <c r="D7" s="137" t="s">
        <v>11</v>
      </c>
      <c r="E7" s="137"/>
      <c r="F7" s="144"/>
      <c r="G7" s="144">
        <v>0.017662037037037035</v>
      </c>
      <c r="H7" s="144">
        <v>0.017604166666666667</v>
      </c>
      <c r="I7" s="144">
        <v>0.01716435185185185</v>
      </c>
      <c r="J7" s="144">
        <v>0.016967592592592593</v>
      </c>
      <c r="K7" s="144"/>
      <c r="L7" s="144">
        <v>0.01716435185185185</v>
      </c>
      <c r="M7" s="144"/>
      <c r="N7" s="144"/>
      <c r="O7" s="135">
        <f>E7+F7+G7+H7+I7+J7+K7+L7+M7+N7</f>
        <v>0.08656249999999999</v>
      </c>
      <c r="P7" s="136">
        <f>O7/5</f>
        <v>0.017312499999999998</v>
      </c>
    </row>
    <row r="8" spans="1:16" ht="11.25">
      <c r="A8" s="139">
        <v>3</v>
      </c>
      <c r="B8" s="137" t="s">
        <v>116</v>
      </c>
      <c r="C8" s="141">
        <v>1991</v>
      </c>
      <c r="D8" s="137" t="s">
        <v>63</v>
      </c>
      <c r="E8" s="135"/>
      <c r="F8" s="135"/>
      <c r="G8" s="135">
        <v>0.019502314814814816</v>
      </c>
      <c r="H8" s="135">
        <v>0.01982638888888889</v>
      </c>
      <c r="I8" s="135">
        <v>0.01765046296296296</v>
      </c>
      <c r="J8" s="135">
        <v>0.017743055555555557</v>
      </c>
      <c r="K8" s="135">
        <v>0.018043981481481484</v>
      </c>
      <c r="L8" s="135"/>
      <c r="M8" s="135"/>
      <c r="N8" s="135"/>
      <c r="O8" s="135">
        <f>E8+F8+G8+H8+I8+J8+K8+L8+M8+N8</f>
        <v>0.0927662037037037</v>
      </c>
      <c r="P8" s="136">
        <f>O8/5</f>
        <v>0.018553240740740738</v>
      </c>
    </row>
    <row r="9" spans="1:16" ht="11.25">
      <c r="A9" s="139">
        <v>4</v>
      </c>
      <c r="B9" s="137" t="s">
        <v>42</v>
      </c>
      <c r="C9" s="141">
        <v>1961</v>
      </c>
      <c r="D9" s="137" t="s">
        <v>11</v>
      </c>
      <c r="E9" s="135">
        <v>0.019050925925925926</v>
      </c>
      <c r="F9" s="135">
        <v>0.018414351851851852</v>
      </c>
      <c r="G9" s="135">
        <v>0.018912037037037036</v>
      </c>
      <c r="H9" s="135">
        <v>0.019386574074074073</v>
      </c>
      <c r="I9" s="135"/>
      <c r="J9" s="135"/>
      <c r="K9" s="135"/>
      <c r="L9" s="135"/>
      <c r="M9" s="135"/>
      <c r="N9" s="135">
        <v>0.019108796296296294</v>
      </c>
      <c r="O9" s="135">
        <f>E9+F9+G9+H9+I9+J9+K9+L9+M9+N9</f>
        <v>0.09487268518518517</v>
      </c>
      <c r="P9" s="136">
        <f>O9/5</f>
        <v>0.018974537037037033</v>
      </c>
    </row>
    <row r="10" spans="1:16" ht="11.25">
      <c r="A10" s="139">
        <v>5</v>
      </c>
      <c r="B10" s="137" t="s">
        <v>47</v>
      </c>
      <c r="C10" s="141">
        <v>1963</v>
      </c>
      <c r="D10" s="137" t="s">
        <v>11</v>
      </c>
      <c r="E10" s="135">
        <v>0.022164351851851852</v>
      </c>
      <c r="F10" s="135">
        <v>0.023194444444444445</v>
      </c>
      <c r="G10" s="135">
        <v>0.017291666666666667</v>
      </c>
      <c r="H10" s="135">
        <v>0.021585648148148145</v>
      </c>
      <c r="I10" s="135"/>
      <c r="J10" s="135"/>
      <c r="K10" s="135"/>
      <c r="L10" s="135"/>
      <c r="M10" s="135">
        <v>0.024097222222222225</v>
      </c>
      <c r="N10" s="135"/>
      <c r="O10" s="135">
        <f>E10+F10+G10+H10+I10+J10+K10+L10+M10+N10</f>
        <v>0.10833333333333334</v>
      </c>
      <c r="P10" s="136">
        <f>O10/5</f>
        <v>0.021666666666666667</v>
      </c>
    </row>
    <row r="11" spans="1:16" ht="11.25">
      <c r="A11" s="149" t="s">
        <v>199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</row>
    <row r="12" spans="1:16" ht="11.25">
      <c r="A12" s="139">
        <v>1</v>
      </c>
      <c r="B12" s="137" t="s">
        <v>141</v>
      </c>
      <c r="C12" s="141">
        <v>1990</v>
      </c>
      <c r="D12" s="137" t="s">
        <v>63</v>
      </c>
      <c r="E12" s="137"/>
      <c r="F12" s="144"/>
      <c r="G12" s="144">
        <v>0.01707175925925926</v>
      </c>
      <c r="H12" s="144">
        <v>0.01704861111111111</v>
      </c>
      <c r="I12" s="144">
        <v>0.016087962962962964</v>
      </c>
      <c r="J12" s="144">
        <v>0.015914351851851853</v>
      </c>
      <c r="K12" s="144">
        <v>0.01577546296296296</v>
      </c>
      <c r="L12" s="144"/>
      <c r="M12" s="144"/>
      <c r="N12" s="144"/>
      <c r="O12" s="135">
        <f>E12+F12+G12+H12+I12+J12+K12+L12+M12+N12</f>
        <v>0.08189814814814815</v>
      </c>
      <c r="P12" s="136">
        <f>O12/5</f>
        <v>0.01637962962962963</v>
      </c>
    </row>
    <row r="13" spans="1:16" ht="11.25">
      <c r="A13" s="139">
        <v>2</v>
      </c>
      <c r="B13" s="137" t="s">
        <v>118</v>
      </c>
      <c r="C13" s="141">
        <v>1986</v>
      </c>
      <c r="D13" s="137" t="s">
        <v>11</v>
      </c>
      <c r="E13" s="137"/>
      <c r="F13" s="144"/>
      <c r="G13" s="144">
        <v>0.017662037037037035</v>
      </c>
      <c r="H13" s="144">
        <v>0.017604166666666667</v>
      </c>
      <c r="I13" s="144">
        <v>0.01716435185185185</v>
      </c>
      <c r="J13" s="144">
        <v>0.016967592592592593</v>
      </c>
      <c r="K13" s="144"/>
      <c r="L13" s="144">
        <v>0.01716435185185185</v>
      </c>
      <c r="M13" s="144"/>
      <c r="N13" s="144"/>
      <c r="O13" s="135">
        <f>E13+F13+G13+H13+I13+J13+K13+L13+M13+N13</f>
        <v>0.08656249999999999</v>
      </c>
      <c r="P13" s="136">
        <f>O13/5</f>
        <v>0.017312499999999998</v>
      </c>
    </row>
    <row r="14" spans="1:16" ht="11.25">
      <c r="A14" s="139">
        <v>3</v>
      </c>
      <c r="B14" s="137" t="s">
        <v>116</v>
      </c>
      <c r="C14" s="141">
        <v>1991</v>
      </c>
      <c r="D14" s="137" t="s">
        <v>63</v>
      </c>
      <c r="E14" s="135"/>
      <c r="F14" s="135"/>
      <c r="G14" s="135">
        <v>0.019502314814814816</v>
      </c>
      <c r="H14" s="135">
        <v>0.01982638888888889</v>
      </c>
      <c r="I14" s="135">
        <v>0.01765046296296296</v>
      </c>
      <c r="J14" s="135">
        <v>0.017743055555555557</v>
      </c>
      <c r="K14" s="135">
        <v>0.018043981481481484</v>
      </c>
      <c r="L14" s="135"/>
      <c r="M14" s="135"/>
      <c r="N14" s="135"/>
      <c r="O14" s="135">
        <f>E14+F14+G14+H14+I14+J14+K14+L14+M14+N14</f>
        <v>0.0927662037037037</v>
      </c>
      <c r="P14" s="136">
        <f>O14/5</f>
        <v>0.018553240740740738</v>
      </c>
    </row>
    <row r="15" spans="1:16" ht="11.25">
      <c r="A15" s="149" t="s">
        <v>198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</row>
    <row r="16" spans="1:16" ht="11.25">
      <c r="A16" s="139">
        <v>1</v>
      </c>
      <c r="B16" s="137" t="s">
        <v>42</v>
      </c>
      <c r="C16" s="141">
        <v>1961</v>
      </c>
      <c r="D16" s="137" t="s">
        <v>11</v>
      </c>
      <c r="E16" s="135">
        <v>0.019050925925925926</v>
      </c>
      <c r="F16" s="135">
        <v>0.018414351851851852</v>
      </c>
      <c r="G16" s="135">
        <v>0.018912037037037036</v>
      </c>
      <c r="H16" s="135">
        <v>0.019386574074074073</v>
      </c>
      <c r="I16" s="135"/>
      <c r="J16" s="135"/>
      <c r="K16" s="135"/>
      <c r="L16" s="135"/>
      <c r="M16" s="135"/>
      <c r="N16" s="135">
        <v>0.019108796296296294</v>
      </c>
      <c r="O16" s="135">
        <f>E16+F16+G16+H16+I16+J16+K16+L16+M16+N16</f>
        <v>0.09487268518518517</v>
      </c>
      <c r="P16" s="136">
        <f>O16/5</f>
        <v>0.018974537037037033</v>
      </c>
    </row>
    <row r="17" spans="1:16" ht="11.25">
      <c r="A17" s="139">
        <v>2</v>
      </c>
      <c r="B17" s="137" t="s">
        <v>47</v>
      </c>
      <c r="C17" s="141">
        <v>1963</v>
      </c>
      <c r="D17" s="137" t="s">
        <v>11</v>
      </c>
      <c r="E17" s="135">
        <v>0.022164351851851852</v>
      </c>
      <c r="F17" s="135">
        <v>0.023194444444444445</v>
      </c>
      <c r="G17" s="135">
        <v>0.017291666666666667</v>
      </c>
      <c r="H17" s="135">
        <v>0.021585648148148145</v>
      </c>
      <c r="I17" s="135"/>
      <c r="J17" s="135"/>
      <c r="K17" s="135"/>
      <c r="L17" s="135"/>
      <c r="M17" s="135">
        <v>0.024097222222222225</v>
      </c>
      <c r="N17" s="135"/>
      <c r="O17" s="135">
        <f>E17+F17+G17+H17+I17+J17+K17+L17+M17+N17</f>
        <v>0.10833333333333334</v>
      </c>
      <c r="P17" s="136">
        <f>O17/5</f>
        <v>0.021666666666666667</v>
      </c>
    </row>
    <row r="18" spans="1:16" ht="11.25">
      <c r="A18" s="139">
        <v>3</v>
      </c>
      <c r="B18" s="137" t="s">
        <v>50</v>
      </c>
      <c r="C18" s="145">
        <v>1956</v>
      </c>
      <c r="D18" s="137" t="s">
        <v>119</v>
      </c>
      <c r="E18" s="137"/>
      <c r="F18" s="144">
        <v>0.023414351851851853</v>
      </c>
      <c r="G18" s="144">
        <v>0.02390046296296296</v>
      </c>
      <c r="H18" s="144"/>
      <c r="I18" s="144">
        <v>0.024270833333333335</v>
      </c>
      <c r="J18" s="144"/>
      <c r="K18" s="144"/>
      <c r="L18" s="144"/>
      <c r="M18" s="144">
        <v>0.024085648148148148</v>
      </c>
      <c r="N18" s="144">
        <v>0.02144675925925926</v>
      </c>
      <c r="O18" s="135">
        <f>E18+F18+G18+H18+I18+J18+K18+L18+M18+N18</f>
        <v>0.11711805555555556</v>
      </c>
      <c r="P18" s="136">
        <f>O18/5</f>
        <v>0.02342361111111111</v>
      </c>
    </row>
    <row r="19" spans="1:16" ht="11.25">
      <c r="A19" s="149" t="s">
        <v>200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</row>
    <row r="20" spans="1:16" ht="11.25">
      <c r="A20" s="139">
        <v>1</v>
      </c>
      <c r="B20" s="137" t="s">
        <v>118</v>
      </c>
      <c r="C20" s="141">
        <v>1986</v>
      </c>
      <c r="D20" s="137" t="s">
        <v>11</v>
      </c>
      <c r="E20" s="137"/>
      <c r="F20" s="144"/>
      <c r="G20" s="144">
        <v>0.017662037037037035</v>
      </c>
      <c r="H20" s="144">
        <v>0.017604166666666667</v>
      </c>
      <c r="I20" s="144">
        <v>0.01716435185185185</v>
      </c>
      <c r="J20" s="144">
        <v>0.016967592592592593</v>
      </c>
      <c r="K20" s="144"/>
      <c r="L20" s="144">
        <v>0.01716435185185185</v>
      </c>
      <c r="M20" s="144"/>
      <c r="N20" s="144"/>
      <c r="O20" s="135">
        <f>E20+F20+G20+H20+I20+J20+K20+L20+M20+N20</f>
        <v>0.08656249999999999</v>
      </c>
      <c r="P20" s="136">
        <f>O20/5</f>
        <v>0.017312499999999998</v>
      </c>
    </row>
    <row r="21" spans="1:16" ht="11.25">
      <c r="A21" s="139">
        <v>2</v>
      </c>
      <c r="B21" s="137" t="s">
        <v>42</v>
      </c>
      <c r="C21" s="141">
        <v>1961</v>
      </c>
      <c r="D21" s="137" t="s">
        <v>11</v>
      </c>
      <c r="E21" s="135">
        <v>0.019050925925925926</v>
      </c>
      <c r="F21" s="135">
        <v>0.018414351851851852</v>
      </c>
      <c r="G21" s="135">
        <v>0.018912037037037036</v>
      </c>
      <c r="H21" s="135">
        <v>0.019386574074074073</v>
      </c>
      <c r="I21" s="135"/>
      <c r="J21" s="135"/>
      <c r="K21" s="135"/>
      <c r="L21" s="135"/>
      <c r="M21" s="135"/>
      <c r="N21" s="135">
        <v>0.019108796296296294</v>
      </c>
      <c r="O21" s="135">
        <f>E21+F21+G21+H21+I21+J21+K21+L21+M21+N21</f>
        <v>0.09487268518518517</v>
      </c>
      <c r="P21" s="136">
        <f>O21/5</f>
        <v>0.018974537037037033</v>
      </c>
    </row>
    <row r="22" spans="1:16" ht="11.25">
      <c r="A22" s="139">
        <v>3</v>
      </c>
      <c r="B22" s="137" t="s">
        <v>47</v>
      </c>
      <c r="C22" s="141">
        <v>1963</v>
      </c>
      <c r="D22" s="137" t="s">
        <v>11</v>
      </c>
      <c r="E22" s="135">
        <v>0.022164351851851852</v>
      </c>
      <c r="F22" s="135">
        <v>0.023194444444444445</v>
      </c>
      <c r="G22" s="135">
        <v>0.017291666666666667</v>
      </c>
      <c r="H22" s="135">
        <v>0.021585648148148145</v>
      </c>
      <c r="I22" s="135"/>
      <c r="J22" s="135"/>
      <c r="K22" s="135"/>
      <c r="L22" s="135"/>
      <c r="M22" s="135">
        <v>0.024097222222222225</v>
      </c>
      <c r="N22" s="135"/>
      <c r="O22" s="135">
        <f>E22+F22+G22+H22+I22+J22+K22+L22+M22+N22</f>
        <v>0.10833333333333334</v>
      </c>
      <c r="P22" s="136">
        <f>O22/5</f>
        <v>0.021666666666666667</v>
      </c>
    </row>
    <row r="23" spans="1:16" s="1" customFormat="1" ht="11.25">
      <c r="A23" s="150" t="s">
        <v>201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</row>
    <row r="24" spans="1:16" s="1" customFormat="1" ht="11.25">
      <c r="A24" s="139">
        <v>1</v>
      </c>
      <c r="B24" s="133" t="s">
        <v>5</v>
      </c>
      <c r="C24" s="131">
        <v>1980</v>
      </c>
      <c r="D24" s="134" t="s">
        <v>2</v>
      </c>
      <c r="E24" s="146">
        <v>0.013206018518518518</v>
      </c>
      <c r="F24" s="146">
        <v>0.01298611111111111</v>
      </c>
      <c r="G24" s="146">
        <v>0.013217592592592593</v>
      </c>
      <c r="H24" s="135">
        <v>0.01355324074074074</v>
      </c>
      <c r="I24" s="135">
        <v>0.013310185185185187</v>
      </c>
      <c r="J24" s="146">
        <v>0.013217592592592593</v>
      </c>
      <c r="K24" s="135">
        <v>0.01324074074074074</v>
      </c>
      <c r="L24" s="135"/>
      <c r="M24" s="135">
        <v>0.013622685185185184</v>
      </c>
      <c r="N24" s="146">
        <v>0.012905092592592591</v>
      </c>
      <c r="O24" s="136">
        <f>E24+F24+G24+J24+N24</f>
        <v>0.0655324074074074</v>
      </c>
      <c r="P24" s="136">
        <f>O24/5</f>
        <v>0.01310648148148148</v>
      </c>
    </row>
    <row r="25" spans="1:16" s="1" customFormat="1" ht="11.25">
      <c r="A25" s="139">
        <v>2</v>
      </c>
      <c r="B25" s="133" t="s">
        <v>6</v>
      </c>
      <c r="C25" s="131">
        <v>1987</v>
      </c>
      <c r="D25" s="137" t="s">
        <v>11</v>
      </c>
      <c r="E25" s="135"/>
      <c r="F25" s="146">
        <v>0.013125</v>
      </c>
      <c r="G25" s="146">
        <v>0.01355324074074074</v>
      </c>
      <c r="H25" s="135">
        <v>0.0140625</v>
      </c>
      <c r="I25" s="135">
        <v>0.013703703703703704</v>
      </c>
      <c r="J25" s="146">
        <v>0.013356481481481483</v>
      </c>
      <c r="K25" s="146">
        <v>0.013495370370370371</v>
      </c>
      <c r="L25" s="135"/>
      <c r="M25" s="135"/>
      <c r="N25" s="146">
        <v>0.013402777777777777</v>
      </c>
      <c r="O25" s="136">
        <f>F25+G25+J25+K25+N25</f>
        <v>0.06693287037037038</v>
      </c>
      <c r="P25" s="136">
        <f>O25/5</f>
        <v>0.013386574074074075</v>
      </c>
    </row>
    <row r="26" spans="1:16" ht="11.25">
      <c r="A26" s="139">
        <v>3</v>
      </c>
      <c r="B26" s="133" t="s">
        <v>62</v>
      </c>
      <c r="C26" s="131">
        <v>1963</v>
      </c>
      <c r="D26" s="133" t="s">
        <v>63</v>
      </c>
      <c r="E26" s="146">
        <v>0.013506944444444445</v>
      </c>
      <c r="F26" s="135"/>
      <c r="G26" s="135">
        <v>0.0140625</v>
      </c>
      <c r="H26" s="146">
        <v>0.013946759259259258</v>
      </c>
      <c r="I26" s="146">
        <v>0.013564814814814816</v>
      </c>
      <c r="J26" s="146">
        <v>0.013495370370370371</v>
      </c>
      <c r="K26" s="146">
        <v>0.013796296296296298</v>
      </c>
      <c r="L26" s="135"/>
      <c r="M26" s="135"/>
      <c r="N26" s="135"/>
      <c r="O26" s="136">
        <f>E26+H26+I26+J26+K26</f>
        <v>0.06831018518518518</v>
      </c>
      <c r="P26" s="136">
        <f aca="true" t="shared" si="0" ref="P26:P48">O26/5</f>
        <v>0.013662037037037037</v>
      </c>
    </row>
    <row r="27" spans="1:16" ht="11.25">
      <c r="A27" s="139">
        <v>4</v>
      </c>
      <c r="B27" s="133" t="s">
        <v>94</v>
      </c>
      <c r="C27" s="131">
        <v>1989</v>
      </c>
      <c r="D27" s="133" t="s">
        <v>63</v>
      </c>
      <c r="E27" s="136"/>
      <c r="F27" s="136"/>
      <c r="G27" s="136">
        <v>0.014212962962962962</v>
      </c>
      <c r="H27" s="136">
        <v>0.01386574074074074</v>
      </c>
      <c r="I27" s="136">
        <v>0.013425925925925924</v>
      </c>
      <c r="J27" s="136">
        <v>0.013402777777777777</v>
      </c>
      <c r="K27" s="136">
        <v>0.013692129629629629</v>
      </c>
      <c r="L27" s="136"/>
      <c r="M27" s="136"/>
      <c r="N27" s="136"/>
      <c r="O27" s="136">
        <f>E27+F27+G27+H27+I27+J27+K27</f>
        <v>0.06859953703703703</v>
      </c>
      <c r="P27" s="136">
        <f t="shared" si="0"/>
        <v>0.013719907407407406</v>
      </c>
    </row>
    <row r="28" spans="1:18" ht="11.25">
      <c r="A28" s="139">
        <v>5</v>
      </c>
      <c r="B28" s="133" t="s">
        <v>7</v>
      </c>
      <c r="C28" s="131">
        <v>1963</v>
      </c>
      <c r="D28" s="133" t="s">
        <v>8</v>
      </c>
      <c r="E28" s="135"/>
      <c r="F28" s="146">
        <v>0.01383101851851852</v>
      </c>
      <c r="G28" s="135">
        <v>0.014270833333333335</v>
      </c>
      <c r="H28" s="146">
        <v>0.014270833333333335</v>
      </c>
      <c r="I28" s="135"/>
      <c r="J28" s="135"/>
      <c r="K28" s="146">
        <v>0.014039351851851851</v>
      </c>
      <c r="L28" s="135"/>
      <c r="M28" s="146">
        <v>0.014050925925925927</v>
      </c>
      <c r="N28" s="146">
        <v>0.014050925925925927</v>
      </c>
      <c r="O28" s="136">
        <f>F28+H28+K28+M28+N28</f>
        <v>0.07024305555555556</v>
      </c>
      <c r="P28" s="136">
        <f t="shared" si="0"/>
        <v>0.014048611111111112</v>
      </c>
      <c r="Q28" s="94"/>
      <c r="R28" s="1"/>
    </row>
    <row r="29" spans="1:18" ht="11.25">
      <c r="A29" s="149" t="s">
        <v>202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94"/>
      <c r="R29" s="1"/>
    </row>
    <row r="30" spans="1:16" s="1" customFormat="1" ht="11.25">
      <c r="A30" s="139">
        <v>1</v>
      </c>
      <c r="B30" s="133" t="s">
        <v>5</v>
      </c>
      <c r="C30" s="131">
        <v>1980</v>
      </c>
      <c r="D30" s="134" t="s">
        <v>2</v>
      </c>
      <c r="E30" s="146">
        <v>0.013206018518518518</v>
      </c>
      <c r="F30" s="146">
        <v>0.01298611111111111</v>
      </c>
      <c r="G30" s="146">
        <v>0.013217592592592593</v>
      </c>
      <c r="H30" s="135">
        <v>0.01355324074074074</v>
      </c>
      <c r="I30" s="135">
        <v>0.013310185185185187</v>
      </c>
      <c r="J30" s="146">
        <v>0.013217592592592593</v>
      </c>
      <c r="K30" s="135">
        <v>0.01324074074074074</v>
      </c>
      <c r="L30" s="135"/>
      <c r="M30" s="135">
        <v>0.013622685185185184</v>
      </c>
      <c r="N30" s="146">
        <v>0.012905092592592591</v>
      </c>
      <c r="O30" s="136">
        <f>E30+F30+G30+J30+N30</f>
        <v>0.0655324074074074</v>
      </c>
      <c r="P30" s="136">
        <f>O30/5</f>
        <v>0.01310648148148148</v>
      </c>
    </row>
    <row r="31" spans="1:16" s="1" customFormat="1" ht="11.25">
      <c r="A31" s="139">
        <v>2</v>
      </c>
      <c r="B31" s="133" t="s">
        <v>6</v>
      </c>
      <c r="C31" s="131">
        <v>1987</v>
      </c>
      <c r="D31" s="137" t="s">
        <v>11</v>
      </c>
      <c r="E31" s="135"/>
      <c r="F31" s="146">
        <v>0.013125</v>
      </c>
      <c r="G31" s="146">
        <v>0.01355324074074074</v>
      </c>
      <c r="H31" s="135">
        <v>0.0140625</v>
      </c>
      <c r="I31" s="135">
        <v>0.013703703703703704</v>
      </c>
      <c r="J31" s="146">
        <v>0.013356481481481483</v>
      </c>
      <c r="K31" s="146">
        <v>0.013495370370370371</v>
      </c>
      <c r="L31" s="135"/>
      <c r="M31" s="135"/>
      <c r="N31" s="146">
        <v>0.013402777777777777</v>
      </c>
      <c r="O31" s="136">
        <f>F31+G31+J31+K31+N31</f>
        <v>0.06693287037037038</v>
      </c>
      <c r="P31" s="136">
        <f>O31/5</f>
        <v>0.013386574074074075</v>
      </c>
    </row>
    <row r="32" spans="1:16" ht="11.25">
      <c r="A32" s="139">
        <v>3</v>
      </c>
      <c r="B32" s="133" t="s">
        <v>94</v>
      </c>
      <c r="C32" s="131">
        <v>1989</v>
      </c>
      <c r="D32" s="133" t="s">
        <v>63</v>
      </c>
      <c r="E32" s="136"/>
      <c r="F32" s="136"/>
      <c r="G32" s="136">
        <v>0.014212962962962962</v>
      </c>
      <c r="H32" s="136">
        <v>0.01386574074074074</v>
      </c>
      <c r="I32" s="136">
        <v>0.013425925925925924</v>
      </c>
      <c r="J32" s="136">
        <v>0.013402777777777777</v>
      </c>
      <c r="K32" s="136">
        <v>0.013692129629629629</v>
      </c>
      <c r="L32" s="136"/>
      <c r="M32" s="136"/>
      <c r="N32" s="136"/>
      <c r="O32" s="136">
        <f>E32+F32+G32+H32+I32+J32+K32</f>
        <v>0.06859953703703703</v>
      </c>
      <c r="P32" s="136">
        <f t="shared" si="0"/>
        <v>0.013719907407407406</v>
      </c>
    </row>
    <row r="33" spans="1:16" ht="11.25">
      <c r="A33" s="150" t="s">
        <v>209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</row>
    <row r="34" spans="1:18" ht="11.25">
      <c r="A34" s="139">
        <v>1</v>
      </c>
      <c r="B34" s="137" t="s">
        <v>10</v>
      </c>
      <c r="C34" s="141">
        <v>1972</v>
      </c>
      <c r="D34" s="137" t="s">
        <v>11</v>
      </c>
      <c r="E34" s="146">
        <v>0.014386574074074072</v>
      </c>
      <c r="F34" s="146">
        <v>0.014282407407407409</v>
      </c>
      <c r="G34" s="135">
        <v>0.01494212962962963</v>
      </c>
      <c r="H34" s="135">
        <v>0.01462962962962963</v>
      </c>
      <c r="I34" s="135"/>
      <c r="J34" s="146">
        <v>0.014432870370370372</v>
      </c>
      <c r="K34" s="135">
        <v>0.014490740740740742</v>
      </c>
      <c r="L34" s="146">
        <v>0.014201388888888888</v>
      </c>
      <c r="M34" s="135">
        <v>0.015023148148148148</v>
      </c>
      <c r="N34" s="146">
        <v>0.014444444444444446</v>
      </c>
      <c r="O34" s="136">
        <f>E34+F34+J34+L34+N34</f>
        <v>0.07174768518518519</v>
      </c>
      <c r="P34" s="136">
        <f t="shared" si="0"/>
        <v>0.014349537037037039</v>
      </c>
      <c r="R34" s="5"/>
    </row>
    <row r="35" spans="1:18" ht="11.25">
      <c r="A35" s="139">
        <v>2</v>
      </c>
      <c r="B35" s="133" t="s">
        <v>74</v>
      </c>
      <c r="C35" s="131">
        <v>1969</v>
      </c>
      <c r="D35" s="133" t="s">
        <v>11</v>
      </c>
      <c r="E35" s="142">
        <v>0.014293981481481482</v>
      </c>
      <c r="F35" s="136"/>
      <c r="G35" s="142">
        <v>0.014432870370370372</v>
      </c>
      <c r="H35" s="136">
        <v>0.01486111111111111</v>
      </c>
      <c r="I35" s="142">
        <v>0.014409722222222221</v>
      </c>
      <c r="J35" s="136"/>
      <c r="K35" s="142">
        <v>0.014548611111111111</v>
      </c>
      <c r="L35" s="142">
        <v>0.014259259259259261</v>
      </c>
      <c r="M35" s="136"/>
      <c r="N35" s="136"/>
      <c r="O35" s="136">
        <f>E35+G35+I35+K35+L35</f>
        <v>0.07194444444444445</v>
      </c>
      <c r="P35" s="136">
        <f t="shared" si="0"/>
        <v>0.01438888888888889</v>
      </c>
      <c r="R35" s="5"/>
    </row>
    <row r="36" spans="1:16" ht="11.25">
      <c r="A36" s="139">
        <v>3</v>
      </c>
      <c r="B36" s="133" t="s">
        <v>75</v>
      </c>
      <c r="C36" s="131">
        <v>1969</v>
      </c>
      <c r="D36" s="133" t="s">
        <v>2</v>
      </c>
      <c r="E36" s="142">
        <v>0.015868055555555555</v>
      </c>
      <c r="F36" s="136"/>
      <c r="G36" s="136">
        <v>0.01625</v>
      </c>
      <c r="H36" s="136">
        <v>0.01613425925925926</v>
      </c>
      <c r="I36" s="142">
        <v>0.015532407407407406</v>
      </c>
      <c r="J36" s="142">
        <v>0.015381944444444443</v>
      </c>
      <c r="K36" s="142">
        <v>0.015023148148148148</v>
      </c>
      <c r="L36" s="142">
        <v>0.015023148148148148</v>
      </c>
      <c r="M36" s="136"/>
      <c r="N36" s="136"/>
      <c r="O36" s="136">
        <f>E36+I36+J36+K36+L36</f>
        <v>0.0768287037037037</v>
      </c>
      <c r="P36" s="136">
        <f>O36/5</f>
        <v>0.01536574074074074</v>
      </c>
    </row>
    <row r="37" spans="1:16" ht="11.25">
      <c r="A37" s="150" t="s">
        <v>208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</row>
    <row r="38" spans="1:16" ht="11.25">
      <c r="A38" s="139">
        <v>1</v>
      </c>
      <c r="B38" s="133" t="s">
        <v>62</v>
      </c>
      <c r="C38" s="131">
        <v>1963</v>
      </c>
      <c r="D38" s="133" t="s">
        <v>63</v>
      </c>
      <c r="E38" s="146">
        <v>0.013506944444444445</v>
      </c>
      <c r="F38" s="135"/>
      <c r="G38" s="135">
        <v>0.0140625</v>
      </c>
      <c r="H38" s="146">
        <v>0.013946759259259258</v>
      </c>
      <c r="I38" s="146">
        <v>0.013564814814814816</v>
      </c>
      <c r="J38" s="146">
        <v>0.013495370370370371</v>
      </c>
      <c r="K38" s="146">
        <v>0.013796296296296298</v>
      </c>
      <c r="L38" s="135"/>
      <c r="M38" s="135"/>
      <c r="N38" s="135"/>
      <c r="O38" s="136">
        <f>E38+H38+I38+J38+K38</f>
        <v>0.06831018518518518</v>
      </c>
      <c r="P38" s="136">
        <f t="shared" si="0"/>
        <v>0.013662037037037037</v>
      </c>
    </row>
    <row r="39" spans="1:18" ht="11.25">
      <c r="A39" s="139">
        <v>2</v>
      </c>
      <c r="B39" s="133" t="s">
        <v>7</v>
      </c>
      <c r="C39" s="131">
        <v>1963</v>
      </c>
      <c r="D39" s="133" t="s">
        <v>8</v>
      </c>
      <c r="E39" s="135"/>
      <c r="F39" s="146">
        <v>0.01383101851851852</v>
      </c>
      <c r="G39" s="135">
        <v>0.014270833333333335</v>
      </c>
      <c r="H39" s="146">
        <v>0.014270833333333335</v>
      </c>
      <c r="I39" s="135"/>
      <c r="J39" s="135"/>
      <c r="K39" s="146">
        <v>0.014039351851851851</v>
      </c>
      <c r="L39" s="135"/>
      <c r="M39" s="146">
        <v>0.014050925925925927</v>
      </c>
      <c r="N39" s="146">
        <v>0.014050925925925927</v>
      </c>
      <c r="O39" s="136">
        <f>F39+H39+K39+M39+N39</f>
        <v>0.07024305555555556</v>
      </c>
      <c r="P39" s="136">
        <f t="shared" si="0"/>
        <v>0.014048611111111112</v>
      </c>
      <c r="Q39" s="94"/>
      <c r="R39" s="1"/>
    </row>
    <row r="40" spans="1:18" ht="11.25">
      <c r="A40" s="139">
        <v>3</v>
      </c>
      <c r="B40" s="133" t="s">
        <v>15</v>
      </c>
      <c r="C40" s="131">
        <v>1967</v>
      </c>
      <c r="D40" s="137" t="s">
        <v>11</v>
      </c>
      <c r="E40" s="136"/>
      <c r="F40" s="136">
        <v>0.014988425925925926</v>
      </c>
      <c r="G40" s="142">
        <v>0.014513888888888889</v>
      </c>
      <c r="H40" s="136">
        <v>0.014722222222222222</v>
      </c>
      <c r="I40" s="142">
        <v>0.014386574074074072</v>
      </c>
      <c r="J40" s="142">
        <v>0.01423611111111111</v>
      </c>
      <c r="K40" s="136">
        <v>0.014571759259259258</v>
      </c>
      <c r="L40" s="142">
        <v>0.014016203703703704</v>
      </c>
      <c r="M40" s="142">
        <v>0.014085648148148151</v>
      </c>
      <c r="N40" s="142"/>
      <c r="O40" s="136">
        <f>G40+I40+J40+L40+M40</f>
        <v>0.07123842592592593</v>
      </c>
      <c r="P40" s="136">
        <f>O40/5</f>
        <v>0.014247685185185186</v>
      </c>
      <c r="R40" s="5"/>
    </row>
    <row r="41" spans="1:16" ht="11.25">
      <c r="A41" s="150" t="s">
        <v>207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</row>
    <row r="42" spans="1:16" ht="11.25">
      <c r="A42" s="139">
        <v>1</v>
      </c>
      <c r="B42" s="133" t="s">
        <v>12</v>
      </c>
      <c r="C42" s="131">
        <v>1952</v>
      </c>
      <c r="D42" s="133" t="s">
        <v>11</v>
      </c>
      <c r="E42" s="146">
        <v>0.014363425925925925</v>
      </c>
      <c r="F42" s="146">
        <v>0.014525462962962964</v>
      </c>
      <c r="G42" s="146">
        <v>0.014351851851851852</v>
      </c>
      <c r="H42" s="146">
        <v>0.014548611111111111</v>
      </c>
      <c r="I42" s="135"/>
      <c r="J42" s="135"/>
      <c r="K42" s="135">
        <v>0.014872685185185185</v>
      </c>
      <c r="L42" s="135">
        <v>0.014953703703703705</v>
      </c>
      <c r="M42" s="146">
        <v>0.0146875</v>
      </c>
      <c r="N42" s="146"/>
      <c r="O42" s="136">
        <f>E42+F42+G42+H42+M42</f>
        <v>0.07247685185185185</v>
      </c>
      <c r="P42" s="136">
        <f t="shared" si="0"/>
        <v>0.01449537037037037</v>
      </c>
    </row>
    <row r="43" spans="1:16" ht="11.25">
      <c r="A43" s="139">
        <v>2</v>
      </c>
      <c r="B43" s="133" t="s">
        <v>64</v>
      </c>
      <c r="C43" s="131">
        <v>1951</v>
      </c>
      <c r="D43" s="133" t="s">
        <v>11</v>
      </c>
      <c r="E43" s="142">
        <v>0.014675925925925926</v>
      </c>
      <c r="F43" s="136"/>
      <c r="G43" s="136"/>
      <c r="H43" s="142">
        <v>0.01545138888888889</v>
      </c>
      <c r="I43" s="142">
        <v>0.015081018518518516</v>
      </c>
      <c r="J43" s="142">
        <v>0.015104166666666667</v>
      </c>
      <c r="K43" s="142">
        <v>0.015173611111111112</v>
      </c>
      <c r="L43" s="136"/>
      <c r="M43" s="136"/>
      <c r="N43" s="136">
        <v>0.01570601851851852</v>
      </c>
      <c r="O43" s="136">
        <f>E43+F43+G43+H43+I43+J43+K43</f>
        <v>0.07548611111111111</v>
      </c>
      <c r="P43" s="136">
        <f t="shared" si="0"/>
        <v>0.015097222222222224</v>
      </c>
    </row>
    <row r="44" spans="1:16" ht="11.25">
      <c r="A44" s="139">
        <v>3</v>
      </c>
      <c r="B44" s="133" t="s">
        <v>16</v>
      </c>
      <c r="C44" s="131">
        <v>1953</v>
      </c>
      <c r="D44" s="133" t="s">
        <v>11</v>
      </c>
      <c r="E44" s="142">
        <v>0.015358796296296296</v>
      </c>
      <c r="F44" s="142">
        <v>0.01513888888888889</v>
      </c>
      <c r="G44" s="136">
        <v>0.01568287037037037</v>
      </c>
      <c r="H44" s="136">
        <v>0.015717592592592592</v>
      </c>
      <c r="I44" s="142">
        <v>0.015474537037037038</v>
      </c>
      <c r="J44" s="136">
        <v>0.015671296296296298</v>
      </c>
      <c r="K44" s="142">
        <v>0.015625</v>
      </c>
      <c r="L44" s="136"/>
      <c r="M44" s="136"/>
      <c r="N44" s="142">
        <v>0.015335648148148147</v>
      </c>
      <c r="O44" s="136">
        <f>E44+F44+I44+K44+N44</f>
        <v>0.07693287037037036</v>
      </c>
      <c r="P44" s="136">
        <f t="shared" si="0"/>
        <v>0.015386574074074072</v>
      </c>
    </row>
    <row r="45" spans="1:16" ht="11.25">
      <c r="A45" s="150" t="s">
        <v>206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</row>
    <row r="46" spans="1:16" s="4" customFormat="1" ht="11.25">
      <c r="A46" s="139">
        <v>1</v>
      </c>
      <c r="B46" s="133" t="s">
        <v>70</v>
      </c>
      <c r="C46" s="131">
        <v>1946</v>
      </c>
      <c r="D46" s="133" t="s">
        <v>125</v>
      </c>
      <c r="E46" s="136">
        <v>0.01741898148148148</v>
      </c>
      <c r="F46" s="136"/>
      <c r="G46" s="136">
        <v>0.01734953703703704</v>
      </c>
      <c r="H46" s="136">
        <v>0.017708333333333333</v>
      </c>
      <c r="I46" s="136">
        <v>0.017708333333333333</v>
      </c>
      <c r="J46" s="136"/>
      <c r="K46" s="136"/>
      <c r="L46" s="136"/>
      <c r="M46" s="136"/>
      <c r="N46" s="136">
        <v>0.017893518518518517</v>
      </c>
      <c r="O46" s="136">
        <f>E46+F46+G46+H46+I46+J46+K46+L46+M46+N46</f>
        <v>0.0880787037037037</v>
      </c>
      <c r="P46" s="136">
        <f t="shared" si="0"/>
        <v>0.01761574074074074</v>
      </c>
    </row>
    <row r="47" spans="1:16" ht="11.25">
      <c r="A47" s="139">
        <v>2</v>
      </c>
      <c r="B47" s="133" t="s">
        <v>72</v>
      </c>
      <c r="C47" s="147">
        <v>1942</v>
      </c>
      <c r="D47" s="133" t="s">
        <v>11</v>
      </c>
      <c r="E47" s="143">
        <v>0.01923611111111111</v>
      </c>
      <c r="F47" s="136"/>
      <c r="G47" s="136">
        <v>0.020520833333333332</v>
      </c>
      <c r="H47" s="136"/>
      <c r="I47" s="136">
        <v>0.020023148148148148</v>
      </c>
      <c r="J47" s="136"/>
      <c r="K47" s="136"/>
      <c r="L47" s="136"/>
      <c r="M47" s="136">
        <v>0.02045138888888889</v>
      </c>
      <c r="N47" s="136">
        <v>0.01931712962962963</v>
      </c>
      <c r="O47" s="136">
        <f>E47+F47+G47+H47+I47+J47+K47+L47+M47+N47</f>
        <v>0.09954861111111112</v>
      </c>
      <c r="P47" s="136">
        <f t="shared" si="0"/>
        <v>0.019909722222222224</v>
      </c>
    </row>
    <row r="48" spans="1:16" ht="11.25">
      <c r="A48" s="139">
        <v>3</v>
      </c>
      <c r="B48" s="133" t="s">
        <v>49</v>
      </c>
      <c r="C48" s="131">
        <v>1934</v>
      </c>
      <c r="D48" s="133" t="s">
        <v>2</v>
      </c>
      <c r="E48" s="142">
        <v>0.022164351851851852</v>
      </c>
      <c r="F48" s="136">
        <v>0.023344907407407408</v>
      </c>
      <c r="G48" s="136"/>
      <c r="H48" s="142">
        <v>0.023229166666666665</v>
      </c>
      <c r="I48" s="142">
        <v>0.023287037037037037</v>
      </c>
      <c r="J48" s="136">
        <v>0.02378472222222222</v>
      </c>
      <c r="K48" s="136"/>
      <c r="L48" s="142">
        <v>0.02287037037037037</v>
      </c>
      <c r="M48" s="136"/>
      <c r="N48" s="142">
        <v>0.020972222222222222</v>
      </c>
      <c r="O48" s="136">
        <f>E48+H48+I48+L48+N48</f>
        <v>0.11252314814814815</v>
      </c>
      <c r="P48" s="136">
        <f t="shared" si="0"/>
        <v>0.02250462962962963</v>
      </c>
    </row>
    <row r="49" spans="1:16" ht="11.25">
      <c r="A49" s="150" t="s">
        <v>205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</row>
    <row r="50" spans="1:16" s="1" customFormat="1" ht="11.25">
      <c r="A50" s="139">
        <v>1</v>
      </c>
      <c r="B50" s="133" t="s">
        <v>6</v>
      </c>
      <c r="C50" s="131">
        <v>1987</v>
      </c>
      <c r="D50" s="137" t="s">
        <v>11</v>
      </c>
      <c r="E50" s="135"/>
      <c r="F50" s="146">
        <v>0.013125</v>
      </c>
      <c r="G50" s="146">
        <v>0.01355324074074074</v>
      </c>
      <c r="H50" s="135">
        <v>0.0140625</v>
      </c>
      <c r="I50" s="135">
        <v>0.013703703703703704</v>
      </c>
      <c r="J50" s="146">
        <v>0.013356481481481483</v>
      </c>
      <c r="K50" s="146">
        <v>0.013495370370370371</v>
      </c>
      <c r="L50" s="135"/>
      <c r="M50" s="135"/>
      <c r="N50" s="146">
        <v>0.013402777777777777</v>
      </c>
      <c r="O50" s="136">
        <f>F50+G50+J50+K50+N50</f>
        <v>0.06693287037037038</v>
      </c>
      <c r="P50" s="136">
        <f>O50/5</f>
        <v>0.013386574074074075</v>
      </c>
    </row>
    <row r="51" spans="1:18" ht="11.25">
      <c r="A51" s="139">
        <v>2</v>
      </c>
      <c r="B51" s="133" t="s">
        <v>15</v>
      </c>
      <c r="C51" s="131">
        <v>1967</v>
      </c>
      <c r="D51" s="137" t="s">
        <v>11</v>
      </c>
      <c r="E51" s="136"/>
      <c r="F51" s="136">
        <v>0.014988425925925926</v>
      </c>
      <c r="G51" s="142">
        <v>0.014513888888888889</v>
      </c>
      <c r="H51" s="136">
        <v>0.014722222222222222</v>
      </c>
      <c r="I51" s="142">
        <v>0.014386574074074072</v>
      </c>
      <c r="J51" s="142">
        <v>0.01423611111111111</v>
      </c>
      <c r="K51" s="136">
        <v>0.014571759259259258</v>
      </c>
      <c r="L51" s="142">
        <v>0.014016203703703704</v>
      </c>
      <c r="M51" s="142">
        <v>0.014085648148148151</v>
      </c>
      <c r="N51" s="142"/>
      <c r="O51" s="136">
        <f>G51+I51+J51+L51+M51</f>
        <v>0.07123842592592593</v>
      </c>
      <c r="P51" s="136">
        <f>O51/5</f>
        <v>0.014247685185185186</v>
      </c>
      <c r="R51" s="5"/>
    </row>
    <row r="52" spans="1:18" ht="11.25">
      <c r="A52" s="139">
        <v>3</v>
      </c>
      <c r="B52" s="137" t="s">
        <v>10</v>
      </c>
      <c r="C52" s="141">
        <v>1972</v>
      </c>
      <c r="D52" s="137" t="s">
        <v>11</v>
      </c>
      <c r="E52" s="146">
        <v>0.014386574074074072</v>
      </c>
      <c r="F52" s="146">
        <v>0.014282407407407409</v>
      </c>
      <c r="G52" s="135">
        <v>0.01494212962962963</v>
      </c>
      <c r="H52" s="135">
        <v>0.01462962962962963</v>
      </c>
      <c r="I52" s="135"/>
      <c r="J52" s="146">
        <v>0.014432870370370372</v>
      </c>
      <c r="K52" s="135">
        <v>0.014490740740740742</v>
      </c>
      <c r="L52" s="146">
        <v>0.014201388888888888</v>
      </c>
      <c r="M52" s="135">
        <v>0.015023148148148148</v>
      </c>
      <c r="N52" s="146">
        <v>0.014444444444444446</v>
      </c>
      <c r="O52" s="136">
        <f>E52+F52+J52+L52+N52</f>
        <v>0.07174768518518519</v>
      </c>
      <c r="P52" s="136">
        <f>O52/5</f>
        <v>0.014349537037037039</v>
      </c>
      <c r="R52" s="5"/>
    </row>
    <row r="53" spans="1:16" ht="11.25">
      <c r="A53" s="150" t="s">
        <v>204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</row>
    <row r="54" spans="1:16" ht="11.25">
      <c r="A54" s="139">
        <v>1</v>
      </c>
      <c r="B54" s="133" t="s">
        <v>49</v>
      </c>
      <c r="C54" s="139">
        <v>1934</v>
      </c>
      <c r="D54" s="133" t="s">
        <v>2</v>
      </c>
      <c r="E54" s="140">
        <v>0.022164351851851852</v>
      </c>
      <c r="F54" s="138">
        <v>0.023344907407407408</v>
      </c>
      <c r="G54" s="136"/>
      <c r="H54" s="140">
        <v>0.023229166666666665</v>
      </c>
      <c r="I54" s="140">
        <v>0.023287037037037037</v>
      </c>
      <c r="J54" s="136">
        <v>0.02378472222222222</v>
      </c>
      <c r="K54" s="138"/>
      <c r="L54" s="140">
        <v>0.02287037037037037</v>
      </c>
      <c r="M54" s="138"/>
      <c r="N54" s="140">
        <v>0.020972222222222222</v>
      </c>
      <c r="O54" s="136">
        <f>E54+H54+I54+L54+N54</f>
        <v>0.11252314814814815</v>
      </c>
      <c r="P54" s="136">
        <f>O54/5</f>
        <v>0.02250462962962963</v>
      </c>
    </row>
    <row r="55" spans="1:16" ht="11.25">
      <c r="A55" s="149" t="s">
        <v>203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</row>
    <row r="56" spans="1:16" ht="11.25">
      <c r="A56" s="139">
        <v>1</v>
      </c>
      <c r="B56" s="133" t="s">
        <v>27</v>
      </c>
      <c r="C56" s="139">
        <v>1993</v>
      </c>
      <c r="D56" s="133" t="s">
        <v>28</v>
      </c>
      <c r="E56" s="140">
        <v>0.015902777777777776</v>
      </c>
      <c r="F56" s="140">
        <v>0.01579861111111111</v>
      </c>
      <c r="G56" s="140">
        <v>0.017152777777777777</v>
      </c>
      <c r="H56" s="136">
        <v>0.017777777777777778</v>
      </c>
      <c r="I56" s="138">
        <v>0.01761574074074074</v>
      </c>
      <c r="J56" s="138">
        <v>0.017233796296296296</v>
      </c>
      <c r="K56" s="140">
        <v>0.015590277777777778</v>
      </c>
      <c r="L56" s="140">
        <v>0.017083333333333336</v>
      </c>
      <c r="M56" s="138"/>
      <c r="N56" s="138"/>
      <c r="O56" s="136">
        <f>E56+F56+G56+K56+L56</f>
        <v>0.08152777777777778</v>
      </c>
      <c r="P56" s="136">
        <f>O56/5</f>
        <v>0.016305555555555556</v>
      </c>
    </row>
    <row r="57" spans="6:16" ht="11.25"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</row>
    <row r="58" spans="6:16" ht="11.25"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</row>
    <row r="59" spans="4:16" ht="11.25">
      <c r="D59" s="9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</row>
    <row r="60" spans="12:14" ht="11.25">
      <c r="L60" s="2"/>
      <c r="M60" s="2"/>
      <c r="N60" s="2"/>
    </row>
    <row r="61" spans="12:14" ht="11.25">
      <c r="L61" s="2"/>
      <c r="M61" s="2"/>
      <c r="N61" s="2"/>
    </row>
    <row r="62" spans="12:14" ht="11.25">
      <c r="L62" s="2"/>
      <c r="M62" s="2"/>
      <c r="N62" s="2"/>
    </row>
    <row r="63" spans="12:14" ht="11.25">
      <c r="L63" s="2"/>
      <c r="M63" s="2"/>
      <c r="N63" s="2"/>
    </row>
    <row r="64" spans="12:14" ht="11.25">
      <c r="L64" s="2"/>
      <c r="M64" s="2"/>
      <c r="N64" s="2"/>
    </row>
    <row r="65" spans="12:14" ht="11.25">
      <c r="L65" s="2"/>
      <c r="M65" s="2"/>
      <c r="N65" s="2"/>
    </row>
    <row r="66" spans="12:14" ht="11.25">
      <c r="L66" s="2"/>
      <c r="M66" s="2"/>
      <c r="N66" s="2"/>
    </row>
    <row r="67" spans="12:14" ht="11.25">
      <c r="L67" s="2"/>
      <c r="M67" s="2"/>
      <c r="N67" s="2"/>
    </row>
    <row r="68" ht="11.25">
      <c r="K68" s="72"/>
    </row>
    <row r="69" ht="11.25">
      <c r="K69" s="72"/>
    </row>
    <row r="70" ht="11.25">
      <c r="K70" s="72"/>
    </row>
    <row r="71" ht="11.25">
      <c r="K71" s="72"/>
    </row>
    <row r="72" ht="11.25">
      <c r="K72" s="72"/>
    </row>
    <row r="73" ht="11.25">
      <c r="K73" s="72"/>
    </row>
    <row r="74" ht="11.25">
      <c r="K74" s="72"/>
    </row>
    <row r="75" ht="11.25">
      <c r="K75" s="72"/>
    </row>
    <row r="76" ht="11.25">
      <c r="K76" s="72"/>
    </row>
    <row r="77" ht="11.25">
      <c r="K77" s="72"/>
    </row>
    <row r="78" ht="11.25">
      <c r="K78" s="72"/>
    </row>
    <row r="79" ht="11.25">
      <c r="K79" s="72"/>
    </row>
    <row r="80" ht="11.25">
      <c r="K80" s="72"/>
    </row>
    <row r="81" ht="11.25">
      <c r="K81" s="72"/>
    </row>
    <row r="82" ht="11.25">
      <c r="K82" s="72"/>
    </row>
    <row r="83" ht="11.25">
      <c r="K83" s="72"/>
    </row>
    <row r="84" ht="11.25">
      <c r="K84" s="72"/>
    </row>
    <row r="85" ht="11.25">
      <c r="K85" s="72"/>
    </row>
    <row r="86" ht="11.25">
      <c r="K86" s="72"/>
    </row>
    <row r="87" ht="11.25">
      <c r="K87" s="72"/>
    </row>
    <row r="88" ht="11.25">
      <c r="K88" s="72"/>
    </row>
    <row r="89" ht="11.25">
      <c r="K89" s="72"/>
    </row>
    <row r="90" ht="11.25">
      <c r="K90" s="72"/>
    </row>
    <row r="91" ht="11.25">
      <c r="K91" s="72"/>
    </row>
    <row r="92" ht="11.25">
      <c r="K92" s="72"/>
    </row>
    <row r="93" ht="11.25">
      <c r="K93" s="72"/>
    </row>
    <row r="94" ht="11.25">
      <c r="K94" s="72"/>
    </row>
    <row r="95" ht="11.25">
      <c r="K95" s="72"/>
    </row>
    <row r="96" ht="11.25">
      <c r="K96" s="72"/>
    </row>
    <row r="97" ht="11.25">
      <c r="K97" s="72"/>
    </row>
    <row r="98" ht="11.25">
      <c r="K98" s="72"/>
    </row>
    <row r="99" ht="11.25">
      <c r="K99" s="72"/>
    </row>
    <row r="100" ht="11.25">
      <c r="K100" s="72"/>
    </row>
    <row r="101" ht="11.25">
      <c r="K101" s="72"/>
    </row>
    <row r="102" ht="11.25">
      <c r="K102" s="72"/>
    </row>
    <row r="103" ht="11.25">
      <c r="K103" s="72"/>
    </row>
    <row r="104" ht="11.25">
      <c r="K104" s="72"/>
    </row>
    <row r="105" ht="11.25">
      <c r="K105" s="72"/>
    </row>
    <row r="106" ht="11.25">
      <c r="K106" s="72"/>
    </row>
    <row r="107" ht="11.25">
      <c r="K107" s="72"/>
    </row>
    <row r="108" ht="11.25">
      <c r="K108" s="72"/>
    </row>
    <row r="109" ht="11.25">
      <c r="K109" s="72"/>
    </row>
    <row r="110" ht="11.25">
      <c r="K110" s="72"/>
    </row>
    <row r="111" ht="11.25">
      <c r="K111" s="72"/>
    </row>
    <row r="112" ht="11.25">
      <c r="K112" s="72"/>
    </row>
    <row r="113" ht="11.25">
      <c r="K113" s="72"/>
    </row>
    <row r="114" ht="11.25">
      <c r="K114" s="72"/>
    </row>
    <row r="115" ht="11.25">
      <c r="K115" s="72"/>
    </row>
    <row r="116" ht="11.25">
      <c r="K116" s="72"/>
    </row>
    <row r="117" ht="11.25">
      <c r="K117" s="72"/>
    </row>
    <row r="118" ht="11.25">
      <c r="K118" s="72"/>
    </row>
    <row r="119" ht="11.25">
      <c r="K119" s="72"/>
    </row>
    <row r="120" ht="11.25">
      <c r="K120" s="72"/>
    </row>
    <row r="121" ht="11.25">
      <c r="K121" s="72"/>
    </row>
    <row r="122" ht="11.25">
      <c r="K122" s="72"/>
    </row>
    <row r="123" ht="11.25">
      <c r="K123" s="72"/>
    </row>
    <row r="124" ht="11.25">
      <c r="K124" s="72"/>
    </row>
    <row r="125" ht="11.25">
      <c r="K125" s="72"/>
    </row>
    <row r="126" ht="11.25">
      <c r="K126" s="72"/>
    </row>
    <row r="127" ht="11.25">
      <c r="K127" s="72"/>
    </row>
    <row r="128" ht="11.25">
      <c r="K128" s="72"/>
    </row>
    <row r="129" ht="11.25">
      <c r="K129" s="72"/>
    </row>
    <row r="130" ht="11.25">
      <c r="K130" s="72"/>
    </row>
    <row r="131" ht="11.25">
      <c r="K131" s="72"/>
    </row>
    <row r="132" ht="11.25">
      <c r="K132" s="72"/>
    </row>
    <row r="133" ht="11.25">
      <c r="K133" s="72"/>
    </row>
    <row r="134" ht="11.25">
      <c r="K134" s="72"/>
    </row>
    <row r="135" ht="11.25">
      <c r="K135" s="72"/>
    </row>
    <row r="136" ht="11.25">
      <c r="K136" s="72"/>
    </row>
    <row r="137" ht="11.25">
      <c r="K137" s="72"/>
    </row>
    <row r="138" ht="11.25">
      <c r="K138" s="72"/>
    </row>
    <row r="139" ht="11.25">
      <c r="K139" s="72"/>
    </row>
    <row r="140" ht="11.25">
      <c r="K140" s="72"/>
    </row>
    <row r="141" ht="11.25">
      <c r="K141" s="72"/>
    </row>
    <row r="142" ht="11.25">
      <c r="K142" s="72"/>
    </row>
    <row r="143" ht="11.25">
      <c r="K143" s="72"/>
    </row>
    <row r="144" ht="11.25">
      <c r="K144" s="72"/>
    </row>
    <row r="145" ht="11.25">
      <c r="K145" s="72"/>
    </row>
    <row r="146" ht="11.25">
      <c r="K146" s="72"/>
    </row>
    <row r="147" ht="11.25">
      <c r="K147" s="72"/>
    </row>
    <row r="148" ht="11.25">
      <c r="K148" s="72"/>
    </row>
    <row r="149" ht="11.25">
      <c r="K149" s="72"/>
    </row>
    <row r="150" ht="11.25">
      <c r="K150" s="72"/>
    </row>
    <row r="151" ht="11.25">
      <c r="K151" s="72"/>
    </row>
    <row r="152" ht="11.25">
      <c r="K152" s="72"/>
    </row>
    <row r="153" ht="11.25">
      <c r="K153" s="72"/>
    </row>
    <row r="154" ht="11.25">
      <c r="K154" s="72"/>
    </row>
    <row r="155" ht="11.25">
      <c r="K155" s="72"/>
    </row>
    <row r="156" ht="11.25">
      <c r="K156" s="72"/>
    </row>
    <row r="157" ht="11.25">
      <c r="K157" s="72"/>
    </row>
    <row r="158" ht="11.25">
      <c r="K158" s="72"/>
    </row>
    <row r="159" ht="11.25">
      <c r="K159" s="72"/>
    </row>
    <row r="160" ht="11.25">
      <c r="K160" s="72"/>
    </row>
    <row r="161" ht="11.25">
      <c r="K161" s="72"/>
    </row>
    <row r="162" ht="11.25">
      <c r="K162" s="72"/>
    </row>
    <row r="163" ht="11.25">
      <c r="K163" s="72"/>
    </row>
    <row r="164" ht="11.25">
      <c r="K164" s="72"/>
    </row>
    <row r="165" ht="11.25">
      <c r="K165" s="72"/>
    </row>
    <row r="166" ht="11.25">
      <c r="K166" s="72"/>
    </row>
    <row r="167" ht="11.25">
      <c r="K167" s="72"/>
    </row>
    <row r="168" ht="11.25">
      <c r="K168" s="72"/>
    </row>
    <row r="169" ht="11.25">
      <c r="K169" s="72"/>
    </row>
    <row r="170" ht="11.25">
      <c r="K170" s="72"/>
    </row>
    <row r="171" ht="11.25">
      <c r="K171" s="72"/>
    </row>
    <row r="172" ht="11.25">
      <c r="K172" s="72"/>
    </row>
    <row r="173" ht="11.25">
      <c r="K173" s="72"/>
    </row>
    <row r="174" ht="11.25">
      <c r="K174" s="72"/>
    </row>
    <row r="175" ht="11.25">
      <c r="K175" s="72"/>
    </row>
    <row r="176" ht="11.25">
      <c r="K176" s="72"/>
    </row>
    <row r="177" ht="11.25">
      <c r="K177" s="72"/>
    </row>
    <row r="178" ht="11.25">
      <c r="K178" s="72"/>
    </row>
    <row r="179" ht="11.25">
      <c r="K179" s="72"/>
    </row>
    <row r="180" ht="11.25">
      <c r="K180" s="72"/>
    </row>
    <row r="181" ht="11.25">
      <c r="K181" s="72"/>
    </row>
    <row r="182" ht="11.25">
      <c r="K182" s="72"/>
    </row>
    <row r="183" ht="11.25">
      <c r="K183" s="72"/>
    </row>
    <row r="184" ht="11.25">
      <c r="K184" s="72"/>
    </row>
    <row r="185" ht="11.25">
      <c r="K185" s="72"/>
    </row>
    <row r="186" ht="11.25">
      <c r="K186" s="72"/>
    </row>
    <row r="187" ht="11.25">
      <c r="K187" s="72"/>
    </row>
    <row r="188" ht="11.25">
      <c r="K188" s="72"/>
    </row>
    <row r="189" ht="11.25">
      <c r="K189" s="72"/>
    </row>
  </sheetData>
  <mergeCells count="14">
    <mergeCell ref="A53:P53"/>
    <mergeCell ref="A1:P1"/>
    <mergeCell ref="A23:P23"/>
    <mergeCell ref="A5:P5"/>
    <mergeCell ref="A55:P55"/>
    <mergeCell ref="A11:P11"/>
    <mergeCell ref="A15:P15"/>
    <mergeCell ref="A19:P19"/>
    <mergeCell ref="A29:P29"/>
    <mergeCell ref="A33:P33"/>
    <mergeCell ref="A37:P37"/>
    <mergeCell ref="A41:P41"/>
    <mergeCell ref="A45:P45"/>
    <mergeCell ref="A49:P4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AP</cp:lastModifiedBy>
  <dcterms:created xsi:type="dcterms:W3CDTF">2007-10-10T18:19:37Z</dcterms:created>
  <dcterms:modified xsi:type="dcterms:W3CDTF">2008-09-11T17:10:27Z</dcterms:modified>
  <cp:category/>
  <cp:version/>
  <cp:contentType/>
  <cp:contentStatus/>
</cp:coreProperties>
</file>